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jiljana.manojlovic\Desktop\Ljilja\"/>
    </mc:Choice>
  </mc:AlternateContent>
  <bookViews>
    <workbookView xWindow="0" yWindow="0" windowWidth="28800" windowHeight="12435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O11" i="17"/>
  <c r="P11" i="17"/>
  <c r="Q11" i="17"/>
  <c r="R11" i="17"/>
  <c r="O25" i="17"/>
  <c r="P25" i="17"/>
  <c r="Q25" i="17"/>
  <c r="R25" i="17"/>
  <c r="E28" i="8" l="1"/>
  <c r="F28" i="8"/>
  <c r="G28" i="8"/>
  <c r="D28" i="8"/>
  <c r="C2" i="17" l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C2" i="1" l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V51" i="7" s="1"/>
  <c r="U53" i="7"/>
  <c r="U51" i="7" s="1"/>
  <c r="T53" i="7"/>
  <c r="Q53" i="7"/>
  <c r="N53" i="7"/>
  <c r="N51" i="7" s="1"/>
  <c r="J53" i="7"/>
  <c r="J51" i="7" s="1"/>
  <c r="I53" i="7"/>
  <c r="H53" i="7"/>
  <c r="E53" i="7"/>
  <c r="W52" i="7"/>
  <c r="V52" i="7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H15" i="7" l="1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1" i="7"/>
  <c r="W53" i="7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H41" i="7" s="1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X57" i="7" s="1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X51" i="7" s="1"/>
  <c r="AU52" i="7"/>
  <c r="BK51" i="7"/>
  <c r="BJ51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H41" i="7" s="1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E56" i="7"/>
  <c r="CD56" i="7"/>
  <c r="CA56" i="7"/>
  <c r="CB56" i="7" s="1"/>
  <c r="BY56" i="7"/>
  <c r="BX56" i="7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E53" i="7"/>
  <c r="CB53" i="7"/>
  <c r="BY53" i="7"/>
  <c r="BU53" i="7"/>
  <c r="BT53" i="7"/>
  <c r="BS53" i="7"/>
  <c r="BP53" i="7"/>
  <c r="CG52" i="7"/>
  <c r="CE52" i="7"/>
  <c r="CB52" i="7"/>
  <c r="BY52" i="7"/>
  <c r="BU52" i="7"/>
  <c r="BV52" i="7" s="1"/>
  <c r="BS52" i="7"/>
  <c r="BP52" i="7"/>
  <c r="CF51" i="7"/>
  <c r="CD51" i="7"/>
  <c r="CC51" i="7"/>
  <c r="CB51" i="7"/>
  <c r="CA51" i="7"/>
  <c r="BZ51" i="7"/>
  <c r="BX51" i="7"/>
  <c r="BW51" i="7"/>
  <c r="BT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O41" i="7" s="1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H57" i="7" l="1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A54" i="7" s="1"/>
  <c r="CH18" i="7"/>
  <c r="M17" i="16" s="1"/>
  <c r="CG17" i="7"/>
  <c r="BP29" i="7"/>
  <c r="CH30" i="7"/>
  <c r="M29" i="16" s="1"/>
  <c r="M28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K34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Q54" i="7" s="1"/>
  <c r="U20" i="7"/>
  <c r="U17" i="7"/>
  <c r="E54" i="7"/>
  <c r="BP26" i="7"/>
  <c r="BP16" i="7" s="1"/>
  <c r="BV26" i="7"/>
  <c r="BS29" i="7"/>
  <c r="BV38" i="7"/>
  <c r="CB41" i="7"/>
  <c r="BQ41" i="7"/>
  <c r="BP48" i="7"/>
  <c r="CH52" i="7"/>
  <c r="CG51" i="7"/>
  <c r="BM15" i="7"/>
  <c r="K14" i="16" s="1"/>
  <c r="K12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K37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CH19" i="7"/>
  <c r="M18" i="16" s="1"/>
  <c r="BV22" i="7"/>
  <c r="BV25" i="7"/>
  <c r="BV23" i="7" s="1"/>
  <c r="G22" i="16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BY41" i="7" s="1"/>
  <c r="CE45" i="7"/>
  <c r="CE41" i="7" s="1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AX41" i="7" s="1"/>
  <c r="BM44" i="7"/>
  <c r="K43" i="16" s="1"/>
  <c r="BK42" i="7"/>
  <c r="BK41" i="7" s="1"/>
  <c r="BE41" i="7"/>
  <c r="BA45" i="7"/>
  <c r="AU48" i="7"/>
  <c r="AU41" i="7" s="1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E12" i="16" s="1"/>
  <c r="AT16" i="7"/>
  <c r="AT54" i="7" s="1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J41" i="7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E54" i="7"/>
  <c r="BI54" i="7"/>
  <c r="BK9" i="7"/>
  <c r="BA10" i="7"/>
  <c r="AZ57" i="7"/>
  <c r="BL57" i="7"/>
  <c r="BL20" i="7"/>
  <c r="BM28" i="7"/>
  <c r="BM30" i="7"/>
  <c r="K29" i="16" s="1"/>
  <c r="K28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M51" i="7" s="1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O54" i="7"/>
  <c r="BQ54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M8" i="16" s="1"/>
  <c r="CG13" i="7"/>
  <c r="CH13" i="7" s="1"/>
  <c r="BV19" i="7"/>
  <c r="CH25" i="7"/>
  <c r="CH27" i="7"/>
  <c r="M26" i="16" s="1"/>
  <c r="M25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C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I51" i="7" s="1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H41" i="7" s="1"/>
  <c r="AG42" i="7"/>
  <c r="AG41" i="7" s="1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F53" i="7" s="1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CH57" i="7" l="1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E41" i="16"/>
  <c r="J49" i="7"/>
  <c r="J56" i="7" s="1"/>
  <c r="K56" i="7" s="1"/>
  <c r="J36" i="7"/>
  <c r="K36" i="7" s="1"/>
  <c r="CH42" i="7"/>
  <c r="M42" i="16"/>
  <c r="M41" i="16" s="1"/>
  <c r="M40" i="16" s="1"/>
  <c r="BV45" i="7"/>
  <c r="BV41" i="7" s="1"/>
  <c r="G46" i="16"/>
  <c r="G44" i="16" s="1"/>
  <c r="E28" i="16"/>
  <c r="T54" i="7"/>
  <c r="K47" i="16"/>
  <c r="I50" i="7"/>
  <c r="J24" i="7"/>
  <c r="K47" i="7"/>
  <c r="AE32" i="7"/>
  <c r="AF33" i="7"/>
  <c r="C32" i="16" s="1"/>
  <c r="C31" i="16" s="1"/>
  <c r="AE45" i="7"/>
  <c r="AE41" i="7" s="1"/>
  <c r="CH48" i="7"/>
  <c r="CH41" i="7" s="1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I37" i="16"/>
  <c r="BM48" i="7"/>
  <c r="K49" i="16"/>
  <c r="BV20" i="7"/>
  <c r="G21" i="16"/>
  <c r="G19" i="16" s="1"/>
  <c r="K41" i="16"/>
  <c r="BA26" i="7"/>
  <c r="E26" i="16"/>
  <c r="E25" i="16" s="1"/>
  <c r="BA42" i="7"/>
  <c r="BA41" i="7" s="1"/>
  <c r="E43" i="16"/>
  <c r="BV48" i="7"/>
  <c r="G49" i="16"/>
  <c r="G47" i="16" s="1"/>
  <c r="BM32" i="7"/>
  <c r="K33" i="16"/>
  <c r="K31" i="16" s="1"/>
  <c r="BA17" i="7"/>
  <c r="E18" i="16"/>
  <c r="E16" i="16" s="1"/>
  <c r="E15" i="16" s="1"/>
  <c r="K16" i="16"/>
  <c r="K22" i="16"/>
  <c r="K34" i="7"/>
  <c r="W25" i="7"/>
  <c r="W23" i="7" s="1"/>
  <c r="W16" i="7" s="1"/>
  <c r="AE20" i="7"/>
  <c r="AF37" i="7"/>
  <c r="C36" i="16" s="1"/>
  <c r="C34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G40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AU54" i="7"/>
  <c r="BG54" i="7"/>
  <c r="BY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BU54" i="7"/>
  <c r="CG16" i="7"/>
  <c r="BA57" i="7"/>
  <c r="E56" i="16" s="1"/>
  <c r="AX54" i="7"/>
  <c r="AZ16" i="7"/>
  <c r="AZ54" i="7" s="1"/>
  <c r="CE16" i="7"/>
  <c r="CE54" i="7" s="1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H54" i="7" s="1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G54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A54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AP41" i="7"/>
  <c r="AR44" i="7"/>
  <c r="AR50" i="7"/>
  <c r="AI57" i="7"/>
  <c r="AF35" i="7"/>
  <c r="AF44" i="7"/>
  <c r="AR12" i="7"/>
  <c r="I11" i="16" s="1"/>
  <c r="AD45" i="7"/>
  <c r="AD41" i="7" s="1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AF57" i="7" l="1"/>
  <c r="C56" i="16" s="1"/>
  <c r="W9" i="7"/>
  <c r="J9" i="7"/>
  <c r="AF13" i="7"/>
  <c r="E53" i="16"/>
  <c r="BA54" i="7"/>
  <c r="AR48" i="7"/>
  <c r="I49" i="16"/>
  <c r="I47" i="16" s="1"/>
  <c r="BV54" i="7"/>
  <c r="G53" i="16"/>
  <c r="AF42" i="7"/>
  <c r="C43" i="16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C15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41" i="16"/>
  <c r="C40" i="16" s="1"/>
  <c r="C22" i="16"/>
  <c r="CH54" i="7"/>
  <c r="J16" i="7"/>
  <c r="K49" i="7"/>
  <c r="K48" i="7" s="1"/>
  <c r="K41" i="7" s="1"/>
  <c r="K38" i="7"/>
  <c r="G56" i="16"/>
  <c r="K40" i="16"/>
  <c r="K53" i="16" s="1"/>
  <c r="M15" i="16"/>
  <c r="M53" i="16" s="1"/>
  <c r="G15" i="16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AD54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W54" i="7" l="1"/>
  <c r="I40" i="16"/>
  <c r="C53" i="16"/>
  <c r="AC54" i="7"/>
  <c r="I15" i="16"/>
  <c r="I53" i="16" s="1"/>
  <c r="I28" i="8"/>
  <c r="K54" i="7"/>
  <c r="AF54" i="7"/>
  <c r="AR54" i="7"/>
  <c r="I22" i="9" l="1"/>
  <c r="I23" i="9"/>
  <c r="I24" i="9"/>
  <c r="I21" i="9"/>
  <c r="I13" i="9"/>
  <c r="I14" i="9"/>
  <c r="I15" i="9"/>
  <c r="I16" i="9"/>
  <c r="I18" i="9"/>
  <c r="I19" i="9"/>
  <c r="I12" i="9"/>
  <c r="I10" i="9"/>
  <c r="I9" i="9"/>
  <c r="V22" i="1" l="1"/>
  <c r="V10" i="1"/>
  <c r="U22" i="1"/>
  <c r="U10" i="1"/>
  <c r="T22" i="1"/>
  <c r="T10" i="1"/>
  <c r="P32" i="1"/>
  <c r="N32" i="1"/>
  <c r="L32" i="1"/>
  <c r="J32" i="1"/>
  <c r="H32" i="1"/>
  <c r="F32" i="1"/>
  <c r="D22" i="1"/>
  <c r="C22" i="1"/>
  <c r="D10" i="1"/>
  <c r="C10" i="1"/>
  <c r="C32" i="1" l="1"/>
  <c r="D32" i="1"/>
  <c r="T32" i="1"/>
  <c r="W35" i="1" s="1"/>
  <c r="U32" i="1"/>
  <c r="R35" i="1" s="1"/>
  <c r="V32" i="1"/>
  <c r="S35" i="1" s="1"/>
  <c r="Q13" i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Q31" i="1"/>
  <c r="Q30" i="1"/>
  <c r="Q29" i="1"/>
  <c r="Q28" i="1"/>
  <c r="Q27" i="1"/>
  <c r="Q26" i="1"/>
  <c r="Q25" i="1"/>
  <c r="Q24" i="1"/>
  <c r="Q23" i="1"/>
  <c r="Z17" i="7" l="1"/>
  <c r="Z16" i="7" s="1"/>
  <c r="S23" i="1"/>
  <c r="W23" i="1" s="1"/>
  <c r="Q22" i="1"/>
  <c r="S22" i="1" s="1"/>
  <c r="S27" i="1"/>
  <c r="W27" i="1" s="1"/>
  <c r="X27" i="1" s="1"/>
  <c r="Y27" i="1" s="1"/>
  <c r="S31" i="1"/>
  <c r="W31" i="1" s="1"/>
  <c r="X31" i="1" s="1"/>
  <c r="Y31" i="1" s="1"/>
  <c r="S24" i="1"/>
  <c r="W24" i="1" s="1"/>
  <c r="X24" i="1" s="1"/>
  <c r="Y24" i="1" s="1"/>
  <c r="S28" i="1"/>
  <c r="W28" i="1" s="1"/>
  <c r="X28" i="1" s="1"/>
  <c r="Y28" i="1" s="1"/>
  <c r="S25" i="1"/>
  <c r="W25" i="1" s="1"/>
  <c r="X25" i="1" s="1"/>
  <c r="Y25" i="1" s="1"/>
  <c r="S29" i="1"/>
  <c r="W29" i="1" s="1"/>
  <c r="X29" i="1" s="1"/>
  <c r="Y29" i="1" s="1"/>
  <c r="S26" i="1"/>
  <c r="W26" i="1" s="1"/>
  <c r="X26" i="1" s="1"/>
  <c r="Y26" i="1" s="1"/>
  <c r="S30" i="1"/>
  <c r="W30" i="1" s="1"/>
  <c r="X30" i="1" s="1"/>
  <c r="Y30" i="1" s="1"/>
  <c r="Z42" i="7"/>
  <c r="Q11" i="1"/>
  <c r="Q14" i="1"/>
  <c r="Q15" i="1"/>
  <c r="Q16" i="1"/>
  <c r="Q17" i="1"/>
  <c r="Q18" i="1"/>
  <c r="Q19" i="1"/>
  <c r="Q20" i="1"/>
  <c r="Q21" i="1"/>
  <c r="W22" i="1" l="1"/>
  <c r="S21" i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6" i="1"/>
  <c r="W16" i="1" s="1"/>
  <c r="X16" i="1" s="1"/>
  <c r="Y16" i="1" s="1"/>
  <c r="X23" i="1"/>
  <c r="Y23" i="1" s="1"/>
  <c r="S19" i="1"/>
  <c r="W19" i="1" s="1"/>
  <c r="X19" i="1" s="1"/>
  <c r="Y19" i="1" s="1"/>
  <c r="S15" i="1"/>
  <c r="W15" i="1" s="1"/>
  <c r="X15" i="1" s="1"/>
  <c r="Y15" i="1" s="1"/>
  <c r="S18" i="1"/>
  <c r="W18" i="1" s="1"/>
  <c r="X18" i="1" s="1"/>
  <c r="Y18" i="1" s="1"/>
  <c r="S14" i="1"/>
  <c r="W14" i="1" s="1"/>
  <c r="X14" i="1" s="1"/>
  <c r="Y14" i="1" s="1"/>
  <c r="S11" i="1"/>
  <c r="W11" i="1" s="1"/>
  <c r="X11" i="1" s="1"/>
  <c r="Y11" i="1" s="1"/>
  <c r="Q10" i="1"/>
  <c r="Q32" i="1" s="1"/>
  <c r="X10" i="1" l="1"/>
  <c r="X22" i="1"/>
  <c r="Y22" i="1"/>
  <c r="W10" i="1"/>
  <c r="W32" i="1" s="1"/>
  <c r="T35" i="1" s="1"/>
  <c r="Y10" i="1"/>
  <c r="F25" i="9"/>
  <c r="G25" i="9"/>
  <c r="H25" i="9"/>
  <c r="J25" i="9"/>
  <c r="C25" i="9"/>
  <c r="Y32" i="1" l="1"/>
  <c r="X32" i="1"/>
  <c r="V35" i="1" s="1"/>
  <c r="X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<sst xmlns="http://schemas.openxmlformats.org/spreadsheetml/2006/main" count="633" uniqueCount="186">
  <si>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</si>
  <si>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</si>
  <si>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</si>
  <si>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</si>
  <si>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</si>
  <si>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</si>
  <si>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</si>
  <si>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</si>
  <si>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</si>
  <si>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</si>
  <si>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</si>
  <si>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</si>
  <si>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</si>
  <si>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</si>
  <si>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</si>
  <si>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</si>
  <si>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</si>
  <si>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</si>
  <si>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</si>
  <si>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</si>
  <si>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</si>
  <si>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</si>
  <si>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</si>
  <si>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</si>
  <si>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</si>
  <si>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</si>
  <si>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</si>
  <si>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</si>
  <si>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</si>
  <si>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</si>
  <si>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</si>
  <si>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</si>
  <si>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</si>
  <si>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</si>
  <si>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</si>
  <si>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</si>
  <si>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</si>
  <si>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</si>
  <si>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</si>
  <si>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</si>
  <si>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</si>
  <si>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</si>
  <si>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</si>
  <si>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</si>
  <si>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</si>
  <si>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</si>
  <si>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</si>
  <si>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</si>
  <si>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</si>
  <si>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</si>
  <si>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</si>
  <si>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</si>
  <si>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</si>
  <si>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</si>
  <si>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</si>
  <si>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</si>
  <si>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</si>
  <si>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</si>
  <si>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</si>
  <si>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</si>
  <si>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</si>
  <si>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</si>
  <si>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</si>
  <si>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</si>
  <si>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</si>
  <si>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</si>
  <si>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</si>
  <si>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</si>
  <si>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</si>
  <si>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</si>
  <si>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</si>
  <si>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</si>
  <si>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</si>
  <si>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</si>
  <si>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</si>
  <si>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</si>
  <si>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</si>
  <si>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</si>
  <si>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</si>
  <si>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</si>
  <si>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</si>
  <si>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</si>
  <si>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</si>
  <si>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</si>
  <si>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</si>
  <si>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</si>
  <si>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</si>
  <si>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</si>
  <si>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</si>
  <si>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</si>
  <si>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</si>
  <si>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</si>
  <si>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</si>
  <si>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</si>
  <si>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</si>
  <si>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</si>
  <si>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</si>
  <si>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</si>
  <si>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</si>
  <si>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</si>
  <si>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</si>
  <si>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</si>
  <si>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</si>
  <si>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</si>
  <si>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</si>
  <si>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</si>
  <si>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</si>
  <si>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</si>
  <si>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</si>
  <si>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</si>
  <si>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</si>
  <si>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</si>
  <si>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</si>
  <si>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</si>
  <si>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</si>
  <si>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</si>
  <si>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</si>
  <si>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</si>
  <si>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</si>
  <si>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</si>
  <si>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</si>
  <si>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</si>
  <si>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</si>
  <si>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</si>
  <si>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t>БРОЈ ЗАПОСЛЕНИХ У 2019. ГОДИНИ</t>
  </si>
  <si>
    <t>Број запослених у октобру 2018. године</t>
  </si>
  <si>
    <t>Запослени који су одсутни са рада у октобру 2018. године (по основу боловања, пл. одсуства, непл. одсуства и сл.)</t>
  </si>
  <si>
    <t>Укупан број запослених у октобру 2018. године</t>
  </si>
  <si>
    <t>Планирани број запослених на дан 01.01.2019. године</t>
  </si>
  <si>
    <t>Планирано увећање броја запослених до 1. децембра 2019. године</t>
  </si>
  <si>
    <t>Планирано смањење броја запослених до 1. децембра 2019. године</t>
  </si>
  <si>
    <t>Укупан број запослених 1. децембра 2019. године</t>
  </si>
  <si>
    <t>МАСА СРЕДСТАВА ЗА ПЛАТЕ ИСПЛАЋЕНА У 2018. ГОДИНИ И ПЛАНИРАНА У 2019. ГОДИНИ</t>
  </si>
  <si>
    <t xml:space="preserve">Маса средстава за плате исплаћена за период  I-X  2018. године и планирана пројекција за период XI-XII према Одлуци о буџету ЈЛС за 2018. годину на економским класификацијама 411 и 412   </t>
  </si>
  <si>
    <t>Маса средстава за плате планирана за 2019. годину на економским класификацијама 411 и 412</t>
  </si>
  <si>
    <t>Укупан број зап. у октобру 2018. године из извора 01</t>
  </si>
  <si>
    <t>Укупан број зап. у октобру 2018. године из извора 04</t>
  </si>
  <si>
    <t>Укупан број зап. у октобру 2018. године из извора 05-08</t>
  </si>
  <si>
    <t>Укупан планиран број зап. у децембру 2019. године из извора 01</t>
  </si>
  <si>
    <t>Укупан планиран број зап. у децембру 2019. године из извора 04</t>
  </si>
  <si>
    <t>Укупан планиран број зап. у децембру 2019. године из извора 05-08</t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</si>
  <si>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</si>
  <si>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</si>
  <si>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</si>
  <si>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</si>
  <si>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</si>
  <si>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</si>
  <si>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</si>
  <si>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</si>
  <si>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</si>
  <si>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</si>
  <si>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</si>
  <si>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</si>
  <si>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</si>
  <si>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</si>
  <si>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</si>
  <si>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</si>
  <si>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</si>
  <si>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</si>
  <si>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</si>
  <si>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</si>
  <si>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</si>
  <si>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2019. ГОДИНИ ПО ЗВАЊИМА И ЗАНИМАЊИМА У ОРГАНИМА И СЛУЖБАМА  ЛОКАЛНЕ ВЛАСТИ </t>
  </si>
  <si>
    <t>ИСПЛАЋЕНА СРЕДСТВА НА ЕКОНОМСКИМ КЛАСИФИКАЦИЈАМА 413 - 416 У 2016.,  2017. И 2018. ГОДИНИ КАО И ПЛАНИРАНА У 2019. ГОДИНИ</t>
  </si>
  <si>
    <t xml:space="preserve">БРОЈ ЗАПОСЛЕНИХ  НА НЕОДРЕЂЕНО И ОДРЕЂЕНО ВРЕМЕ ПО КВАРТАЛИМА У 2019. ГОДИНИ </t>
  </si>
  <si>
    <t>Број ИЗАБРАНИХ   који је радио на дан 01.01.2019</t>
  </si>
  <si>
    <t>Број ПОСТАВЉЕНИХ који је радио на дан 01.01.2019</t>
  </si>
  <si>
    <t>Број запослених на НЕОДРЕЂЕНО ВРЕМЕ који је радио  01.01.2019.</t>
  </si>
  <si>
    <t>Број запослених на ОДРЕЂЕНО ВРЕМЕ који је радио 01.01.2019.</t>
  </si>
  <si>
    <t>Број ИЗАБРАНИХ   који је радио на дан 31.03.2019</t>
  </si>
  <si>
    <t>Број ПОСТАВЉЕНИХ који је радио на дан 31.03.2019</t>
  </si>
  <si>
    <t>Број запослених на НЕОДРЕЂЕНО ВРЕМЕ који је радио  31.03.2019.</t>
  </si>
  <si>
    <t>Број запослених на ОДРЕЂЕНО ВРЕМЕ који је радио 31.03.2019.</t>
  </si>
  <si>
    <t>Број ИЗАБРАНИХ  који је радио на дан 30.06.2019</t>
  </si>
  <si>
    <t>Број ПОСТАВЉЕНИХ који је радио на дан 30.06.2019</t>
  </si>
  <si>
    <t>Број запослених на НЕОДРЕЂЕНО ВРЕМЕ који је радио 30.06.2019.</t>
  </si>
  <si>
    <t>Број запослених на ОДРЕЂЕНО ВРЕМЕ који је радио 30.06.2019.</t>
  </si>
  <si>
    <t>Број ИЗАБРАНИХ  који је радио на дан 30.09.2019</t>
  </si>
  <si>
    <t>Број ПОСТАВЉЕНИХ који је радио на дан 30.09.2019</t>
  </si>
  <si>
    <t>Број запослених на НЕОДРЕЂЕНО ВРЕМЕ који је радио 30.09.2019.</t>
  </si>
  <si>
    <t>Број запослених на ОДРЕЂЕНО ВРЕМЕ који је радио 30.09.2019.</t>
  </si>
  <si>
    <t>Број ИЗАБРАНИХ  који је радио на дан 31.12.2019</t>
  </si>
  <si>
    <t>Број ПОСТАВЉЕНИХ који је радио на дан 31.12.2019</t>
  </si>
  <si>
    <t>Број запослених на НЕОДРЕЂЕНО ВРЕМЕ који је радио 31.12.2019.</t>
  </si>
  <si>
    <t>Број запослених на ОДРЕЂЕНО ВРЕМЕ који је радио 31.12.2019.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</si>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</sst>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0" xfId="0" applyFont="1"/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6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1" xfId="0" applyFont="1" applyBorder="1"/>
    <xf numFmtId="3" fontId="33" fillId="3" borderId="1" xfId="0" applyNumberFormat="1" applyFont="1" applyFill="1" applyBorder="1" applyAlignment="1">
      <alignment horizontal="right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3" fontId="33" fillId="9" borderId="1" xfId="0" applyNumberFormat="1" applyFont="1" applyFill="1" applyBorder="1" applyAlignment="1">
      <alignment horizontal="right" wrapText="1"/>
    </xf>
    <xf numFmtId="3" fontId="33" fillId="9" borderId="1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4" fillId="0" borderId="1" xfId="0" applyFont="1" applyBorder="1" applyAlignment="1" applyProtection="1">
      <alignment horizontal="left" vertical="center" wrapText="1"/>
      <protection locked="0"/>
    </xf>
    <xf numFmtId="3" fontId="32" fillId="8" borderId="1" xfId="0" applyNumberFormat="1" applyFont="1" applyFill="1" applyBorder="1" applyAlignment="1" applyProtection="1">
      <alignment horizontal="right" vertical="top" wrapText="1"/>
    </xf>
    <xf numFmtId="3" fontId="32" fillId="8" borderId="1" xfId="0" applyNumberFormat="1" applyFont="1" applyFill="1" applyBorder="1" applyAlignment="1" applyProtection="1">
      <alignment horizontal="right" vertical="center" wrapText="1"/>
    </xf>
    <xf numFmtId="0" fontId="35" fillId="0" borderId="1" xfId="0" applyFont="1" applyBorder="1" applyAlignment="1" applyProtection="1">
      <alignment vertical="top"/>
      <protection locked="0"/>
    </xf>
    <xf numFmtId="3" fontId="33" fillId="0" borderId="1" xfId="0" applyNumberFormat="1" applyFont="1" applyBorder="1" applyAlignment="1" applyProtection="1">
      <alignment horizontal="right" vertical="top"/>
      <protection locked="0"/>
    </xf>
    <xf numFmtId="0" fontId="32" fillId="0" borderId="1" xfId="0" applyFont="1" applyBorder="1" applyAlignment="1" applyProtection="1">
      <alignment vertical="top" wrapText="1"/>
    </xf>
    <xf numFmtId="0" fontId="32" fillId="0" borderId="1" xfId="0" applyFont="1" applyBorder="1" applyAlignment="1" applyProtection="1">
      <alignment wrapText="1"/>
    </xf>
    <xf numFmtId="0" fontId="35" fillId="9" borderId="1" xfId="0" applyFont="1" applyFill="1" applyBorder="1" applyAlignment="1" applyProtection="1">
      <alignment wrapText="1"/>
    </xf>
    <xf numFmtId="0" fontId="37" fillId="2" borderId="1" xfId="0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3" fontId="32" fillId="12" borderId="1" xfId="0" applyNumberFormat="1" applyFont="1" applyFill="1" applyBorder="1" applyAlignment="1" applyProtection="1">
      <alignment horizontal="right" wrapText="1"/>
    </xf>
    <xf numFmtId="3" fontId="32" fillId="12" borderId="1" xfId="0" applyNumberFormat="1" applyFont="1" applyFill="1" applyBorder="1" applyAlignment="1" applyProtection="1">
      <alignment horizontal="right" vertical="top" wrapText="1"/>
    </xf>
    <xf numFmtId="3" fontId="12" fillId="10" borderId="1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2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2" fillId="13" borderId="5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45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CF5" sqref="CF5:CH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34" t="s">
        <v>79</v>
      </c>
      <c r="B2" s="33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71" t="s">
        <v>99</v>
      </c>
      <c r="N2" s="272"/>
      <c r="X2" s="310">
        <f>+C2</f>
        <v>0</v>
      </c>
      <c r="Y2" s="310"/>
      <c r="Z2" s="310"/>
      <c r="AA2" s="310"/>
      <c r="AB2" s="310"/>
      <c r="AC2" s="310"/>
      <c r="AD2" s="310"/>
      <c r="AE2" s="310"/>
      <c r="AF2" s="310"/>
      <c r="AG2" s="310"/>
      <c r="AS2" s="230">
        <f>+C2</f>
        <v>0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>
        <f>+C2</f>
        <v>0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 x14ac:dyDescent="0.3">
      <c r="G3" s="288" t="s">
        <v>124</v>
      </c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86" ht="19.5" thickBot="1" x14ac:dyDescent="0.35">
      <c r="B4" s="231" t="s">
        <v>103</v>
      </c>
      <c r="C4" s="295" t="s">
        <v>100</v>
      </c>
      <c r="D4" s="290"/>
      <c r="E4" s="290"/>
      <c r="F4" s="290"/>
      <c r="G4" s="290"/>
      <c r="H4" s="290"/>
      <c r="I4" s="290"/>
      <c r="J4" s="290"/>
      <c r="K4" s="290"/>
      <c r="L4" s="291"/>
      <c r="M4" s="291"/>
      <c r="N4" s="291"/>
      <c r="O4" s="290"/>
      <c r="P4" s="290"/>
      <c r="Q4" s="290"/>
      <c r="R4" s="290"/>
      <c r="S4" s="290"/>
      <c r="T4" s="290"/>
      <c r="U4" s="290"/>
      <c r="V4" s="290"/>
      <c r="W4" s="296"/>
      <c r="X4" s="290" t="s">
        <v>106</v>
      </c>
      <c r="Y4" s="290"/>
      <c r="Z4" s="290"/>
      <c r="AA4" s="290"/>
      <c r="AB4" s="290"/>
      <c r="AC4" s="290"/>
      <c r="AD4" s="290"/>
      <c r="AE4" s="290"/>
      <c r="AF4" s="290"/>
      <c r="AG4" s="291"/>
      <c r="AH4" s="291"/>
      <c r="AI4" s="291"/>
      <c r="AJ4" s="290"/>
      <c r="AK4" s="290"/>
      <c r="AL4" s="290"/>
      <c r="AM4" s="290"/>
      <c r="AN4" s="290"/>
      <c r="AO4" s="290"/>
      <c r="AP4" s="290"/>
      <c r="AQ4" s="290"/>
      <c r="AR4" s="290"/>
      <c r="AS4" s="289" t="s">
        <v>101</v>
      </c>
      <c r="AT4" s="290"/>
      <c r="AU4" s="290"/>
      <c r="AV4" s="290"/>
      <c r="AW4" s="290"/>
      <c r="AX4" s="290"/>
      <c r="AY4" s="290"/>
      <c r="AZ4" s="290"/>
      <c r="BA4" s="290"/>
      <c r="BB4" s="291"/>
      <c r="BC4" s="291"/>
      <c r="BD4" s="291"/>
      <c r="BE4" s="290"/>
      <c r="BF4" s="290"/>
      <c r="BG4" s="290"/>
      <c r="BH4" s="290"/>
      <c r="BI4" s="290"/>
      <c r="BJ4" s="290"/>
      <c r="BK4" s="290"/>
      <c r="BL4" s="290"/>
      <c r="BM4" s="290"/>
      <c r="BN4" s="289" t="s">
        <v>102</v>
      </c>
      <c r="BO4" s="290"/>
      <c r="BP4" s="290"/>
      <c r="BQ4" s="290"/>
      <c r="BR4" s="290"/>
      <c r="BS4" s="290"/>
      <c r="BT4" s="290"/>
      <c r="BU4" s="290"/>
      <c r="BV4" s="290"/>
      <c r="BW4" s="291"/>
      <c r="BX4" s="291"/>
      <c r="BY4" s="291"/>
      <c r="BZ4" s="290"/>
      <c r="CA4" s="290"/>
      <c r="CB4" s="290"/>
      <c r="CC4" s="290"/>
      <c r="CD4" s="290"/>
      <c r="CE4" s="290"/>
      <c r="CF4" s="290"/>
      <c r="CG4" s="290"/>
      <c r="CH4" s="290"/>
    </row>
    <row r="5" spans="1:86" ht="68.45" customHeight="1" x14ac:dyDescent="0.25">
      <c r="A5" s="318" t="s">
        <v>75</v>
      </c>
      <c r="B5" s="320" t="s">
        <v>0</v>
      </c>
      <c r="C5" s="297" t="s">
        <v>125</v>
      </c>
      <c r="D5" s="298"/>
      <c r="E5" s="299"/>
      <c r="F5" s="300" t="s">
        <v>126</v>
      </c>
      <c r="G5" s="301"/>
      <c r="H5" s="302"/>
      <c r="I5" s="303" t="s">
        <v>127</v>
      </c>
      <c r="J5" s="298"/>
      <c r="K5" s="298"/>
      <c r="L5" s="304" t="s">
        <v>128</v>
      </c>
      <c r="M5" s="304"/>
      <c r="N5" s="304"/>
      <c r="O5" s="300" t="s">
        <v>129</v>
      </c>
      <c r="P5" s="301"/>
      <c r="Q5" s="302"/>
      <c r="R5" s="300" t="s">
        <v>130</v>
      </c>
      <c r="S5" s="301"/>
      <c r="T5" s="302"/>
      <c r="U5" s="303" t="s">
        <v>131</v>
      </c>
      <c r="V5" s="298"/>
      <c r="W5" s="305"/>
      <c r="X5" s="329" t="s">
        <v>125</v>
      </c>
      <c r="Y5" s="329"/>
      <c r="Z5" s="330"/>
      <c r="AA5" s="311" t="s">
        <v>126</v>
      </c>
      <c r="AB5" s="312"/>
      <c r="AC5" s="313"/>
      <c r="AD5" s="314" t="s">
        <v>127</v>
      </c>
      <c r="AE5" s="315"/>
      <c r="AF5" s="315"/>
      <c r="AG5" s="323" t="s">
        <v>128</v>
      </c>
      <c r="AH5" s="323"/>
      <c r="AI5" s="323"/>
      <c r="AJ5" s="311" t="s">
        <v>129</v>
      </c>
      <c r="AK5" s="312"/>
      <c r="AL5" s="313"/>
      <c r="AM5" s="311" t="s">
        <v>130</v>
      </c>
      <c r="AN5" s="312"/>
      <c r="AO5" s="313"/>
      <c r="AP5" s="314" t="s">
        <v>131</v>
      </c>
      <c r="AQ5" s="315"/>
      <c r="AR5" s="315"/>
      <c r="AS5" s="343" t="s">
        <v>125</v>
      </c>
      <c r="AT5" s="329"/>
      <c r="AU5" s="330"/>
      <c r="AV5" s="311" t="s">
        <v>126</v>
      </c>
      <c r="AW5" s="312"/>
      <c r="AX5" s="313"/>
      <c r="AY5" s="314" t="s">
        <v>127</v>
      </c>
      <c r="AZ5" s="315"/>
      <c r="BA5" s="315"/>
      <c r="BB5" s="323" t="s">
        <v>128</v>
      </c>
      <c r="BC5" s="323"/>
      <c r="BD5" s="323"/>
      <c r="BE5" s="311" t="s">
        <v>129</v>
      </c>
      <c r="BF5" s="312"/>
      <c r="BG5" s="313"/>
      <c r="BH5" s="311" t="s">
        <v>130</v>
      </c>
      <c r="BI5" s="312"/>
      <c r="BJ5" s="313"/>
      <c r="BK5" s="314" t="s">
        <v>131</v>
      </c>
      <c r="BL5" s="315"/>
      <c r="BM5" s="315"/>
      <c r="BN5" s="343" t="s">
        <v>125</v>
      </c>
      <c r="BO5" s="329"/>
      <c r="BP5" s="330"/>
      <c r="BQ5" s="311" t="s">
        <v>126</v>
      </c>
      <c r="BR5" s="312"/>
      <c r="BS5" s="313"/>
      <c r="BT5" s="314" t="s">
        <v>127</v>
      </c>
      <c r="BU5" s="315"/>
      <c r="BV5" s="315"/>
      <c r="BW5" s="323" t="s">
        <v>128</v>
      </c>
      <c r="BX5" s="323"/>
      <c r="BY5" s="323"/>
      <c r="BZ5" s="311" t="s">
        <v>129</v>
      </c>
      <c r="CA5" s="312"/>
      <c r="CB5" s="313"/>
      <c r="CC5" s="311" t="s">
        <v>130</v>
      </c>
      <c r="CD5" s="312"/>
      <c r="CE5" s="313"/>
      <c r="CF5" s="314" t="s">
        <v>131</v>
      </c>
      <c r="CG5" s="315"/>
      <c r="CH5" s="315"/>
    </row>
    <row r="6" spans="1:86" ht="75.75" customHeight="1" x14ac:dyDescent="0.25">
      <c r="A6" s="319"/>
      <c r="B6" s="321"/>
      <c r="C6" s="251" t="s">
        <v>86</v>
      </c>
      <c r="D6" s="252" t="s">
        <v>87</v>
      </c>
      <c r="E6" s="252" t="s">
        <v>88</v>
      </c>
      <c r="F6" s="252" t="s">
        <v>86</v>
      </c>
      <c r="G6" s="252" t="s">
        <v>87</v>
      </c>
      <c r="H6" s="252" t="s">
        <v>88</v>
      </c>
      <c r="I6" s="252" t="s">
        <v>86</v>
      </c>
      <c r="J6" s="252" t="s">
        <v>87</v>
      </c>
      <c r="K6" s="252" t="s">
        <v>88</v>
      </c>
      <c r="L6" s="252" t="s">
        <v>86</v>
      </c>
      <c r="M6" s="252" t="s">
        <v>87</v>
      </c>
      <c r="N6" s="252" t="s">
        <v>88</v>
      </c>
      <c r="O6" s="252" t="s">
        <v>86</v>
      </c>
      <c r="P6" s="252" t="s">
        <v>87</v>
      </c>
      <c r="Q6" s="252" t="s">
        <v>88</v>
      </c>
      <c r="R6" s="252" t="s">
        <v>86</v>
      </c>
      <c r="S6" s="252" t="s">
        <v>87</v>
      </c>
      <c r="T6" s="252" t="s">
        <v>88</v>
      </c>
      <c r="U6" s="252" t="s">
        <v>86</v>
      </c>
      <c r="V6" s="252" t="s">
        <v>87</v>
      </c>
      <c r="W6" s="253" t="s">
        <v>88</v>
      </c>
      <c r="X6" s="254" t="s">
        <v>86</v>
      </c>
      <c r="Y6" s="56" t="s">
        <v>87</v>
      </c>
      <c r="Z6" s="56" t="s">
        <v>88</v>
      </c>
      <c r="AA6" s="56" t="s">
        <v>86</v>
      </c>
      <c r="AB6" s="56" t="s">
        <v>87</v>
      </c>
      <c r="AC6" s="56" t="s">
        <v>88</v>
      </c>
      <c r="AD6" s="255" t="s">
        <v>86</v>
      </c>
      <c r="AE6" s="255" t="s">
        <v>87</v>
      </c>
      <c r="AF6" s="255" t="s">
        <v>88</v>
      </c>
      <c r="AG6" s="56" t="s">
        <v>86</v>
      </c>
      <c r="AH6" s="56" t="s">
        <v>87</v>
      </c>
      <c r="AI6" s="56" t="s">
        <v>88</v>
      </c>
      <c r="AJ6" s="56" t="s">
        <v>86</v>
      </c>
      <c r="AK6" s="56" t="s">
        <v>87</v>
      </c>
      <c r="AL6" s="56" t="s">
        <v>88</v>
      </c>
      <c r="AM6" s="56" t="s">
        <v>86</v>
      </c>
      <c r="AN6" s="56" t="s">
        <v>87</v>
      </c>
      <c r="AO6" s="56" t="s">
        <v>88</v>
      </c>
      <c r="AP6" s="255" t="s">
        <v>86</v>
      </c>
      <c r="AQ6" s="255" t="s">
        <v>87</v>
      </c>
      <c r="AR6" s="255" t="s">
        <v>88</v>
      </c>
      <c r="AS6" s="56" t="s">
        <v>86</v>
      </c>
      <c r="AT6" s="56" t="s">
        <v>87</v>
      </c>
      <c r="AU6" s="56" t="s">
        <v>88</v>
      </c>
      <c r="AV6" s="56" t="s">
        <v>86</v>
      </c>
      <c r="AW6" s="56" t="s">
        <v>87</v>
      </c>
      <c r="AX6" s="56" t="s">
        <v>88</v>
      </c>
      <c r="AY6" s="255" t="s">
        <v>86</v>
      </c>
      <c r="AZ6" s="255" t="s">
        <v>87</v>
      </c>
      <c r="BA6" s="255" t="s">
        <v>88</v>
      </c>
      <c r="BB6" s="56" t="s">
        <v>86</v>
      </c>
      <c r="BC6" s="56" t="s">
        <v>87</v>
      </c>
      <c r="BD6" s="56" t="s">
        <v>88</v>
      </c>
      <c r="BE6" s="56" t="s">
        <v>86</v>
      </c>
      <c r="BF6" s="56" t="s">
        <v>87</v>
      </c>
      <c r="BG6" s="56" t="s">
        <v>88</v>
      </c>
      <c r="BH6" s="56" t="s">
        <v>86</v>
      </c>
      <c r="BI6" s="56" t="s">
        <v>87</v>
      </c>
      <c r="BJ6" s="56" t="s">
        <v>88</v>
      </c>
      <c r="BK6" s="255" t="s">
        <v>86</v>
      </c>
      <c r="BL6" s="255" t="s">
        <v>87</v>
      </c>
      <c r="BM6" s="255" t="s">
        <v>88</v>
      </c>
      <c r="BN6" s="56" t="s">
        <v>86</v>
      </c>
      <c r="BO6" s="56" t="s">
        <v>87</v>
      </c>
      <c r="BP6" s="56" t="s">
        <v>88</v>
      </c>
      <c r="BQ6" s="56" t="s">
        <v>86</v>
      </c>
      <c r="BR6" s="56" t="s">
        <v>87</v>
      </c>
      <c r="BS6" s="56" t="s">
        <v>88</v>
      </c>
      <c r="BT6" s="255" t="s">
        <v>86</v>
      </c>
      <c r="BU6" s="255" t="s">
        <v>87</v>
      </c>
      <c r="BV6" s="255" t="s">
        <v>88</v>
      </c>
      <c r="BW6" s="56" t="s">
        <v>86</v>
      </c>
      <c r="BX6" s="56" t="s">
        <v>87</v>
      </c>
      <c r="BY6" s="56" t="s">
        <v>88</v>
      </c>
      <c r="BZ6" s="56" t="s">
        <v>86</v>
      </c>
      <c r="CA6" s="56" t="s">
        <v>87</v>
      </c>
      <c r="CB6" s="56" t="s">
        <v>88</v>
      </c>
      <c r="CC6" s="56" t="s">
        <v>86</v>
      </c>
      <c r="CD6" s="56" t="s">
        <v>87</v>
      </c>
      <c r="CE6" s="56" t="s">
        <v>88</v>
      </c>
      <c r="CF6" s="255" t="s">
        <v>86</v>
      </c>
      <c r="CG6" s="255" t="s">
        <v>87</v>
      </c>
      <c r="CH6" s="255" t="s">
        <v>88</v>
      </c>
    </row>
    <row r="7" spans="1:86" ht="13.9" customHeight="1" x14ac:dyDescent="0.25">
      <c r="A7" s="324">
        <v>1</v>
      </c>
      <c r="B7" s="325">
        <v>2</v>
      </c>
      <c r="C7" s="306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89</v>
      </c>
      <c r="I7" s="308">
        <v>9</v>
      </c>
      <c r="J7" s="308">
        <v>10</v>
      </c>
      <c r="K7" s="341">
        <v>11</v>
      </c>
      <c r="L7" s="333">
        <v>12</v>
      </c>
      <c r="M7" s="333">
        <v>13</v>
      </c>
      <c r="N7" s="333" t="s">
        <v>90</v>
      </c>
      <c r="O7" s="308">
        <v>15</v>
      </c>
      <c r="P7" s="308">
        <v>16</v>
      </c>
      <c r="Q7" s="308" t="s">
        <v>91</v>
      </c>
      <c r="R7" s="308">
        <v>18</v>
      </c>
      <c r="S7" s="308">
        <v>19</v>
      </c>
      <c r="T7" s="308" t="s">
        <v>92</v>
      </c>
      <c r="U7" s="308">
        <v>21</v>
      </c>
      <c r="V7" s="308">
        <v>22</v>
      </c>
      <c r="W7" s="331" t="s">
        <v>122</v>
      </c>
      <c r="X7" s="327">
        <v>3</v>
      </c>
      <c r="Y7" s="292">
        <v>4</v>
      </c>
      <c r="Z7" s="292" t="s">
        <v>4</v>
      </c>
      <c r="AA7" s="292">
        <v>6</v>
      </c>
      <c r="AB7" s="292">
        <v>7</v>
      </c>
      <c r="AC7" s="292" t="s">
        <v>89</v>
      </c>
      <c r="AD7" s="316">
        <v>9</v>
      </c>
      <c r="AE7" s="316">
        <v>10</v>
      </c>
      <c r="AF7" s="338">
        <v>11</v>
      </c>
      <c r="AG7" s="324">
        <v>12</v>
      </c>
      <c r="AH7" s="324">
        <v>13</v>
      </c>
      <c r="AI7" s="324" t="s">
        <v>90</v>
      </c>
      <c r="AJ7" s="292">
        <v>15</v>
      </c>
      <c r="AK7" s="292">
        <v>16</v>
      </c>
      <c r="AL7" s="292" t="s">
        <v>91</v>
      </c>
      <c r="AM7" s="292">
        <v>18</v>
      </c>
      <c r="AN7" s="292">
        <v>19</v>
      </c>
      <c r="AO7" s="292" t="s">
        <v>92</v>
      </c>
      <c r="AP7" s="316">
        <v>21</v>
      </c>
      <c r="AQ7" s="316">
        <v>22</v>
      </c>
      <c r="AR7" s="338" t="s">
        <v>122</v>
      </c>
      <c r="AS7" s="292">
        <v>3</v>
      </c>
      <c r="AT7" s="292">
        <v>4</v>
      </c>
      <c r="AU7" s="292" t="s">
        <v>4</v>
      </c>
      <c r="AV7" s="292">
        <v>6</v>
      </c>
      <c r="AW7" s="292">
        <v>7</v>
      </c>
      <c r="AX7" s="292" t="s">
        <v>89</v>
      </c>
      <c r="AY7" s="316">
        <v>9</v>
      </c>
      <c r="AZ7" s="316">
        <v>10</v>
      </c>
      <c r="BA7" s="338">
        <v>11</v>
      </c>
      <c r="BB7" s="324">
        <v>12</v>
      </c>
      <c r="BC7" s="324">
        <v>13</v>
      </c>
      <c r="BD7" s="324" t="s">
        <v>90</v>
      </c>
      <c r="BE7" s="292">
        <v>15</v>
      </c>
      <c r="BF7" s="292">
        <v>16</v>
      </c>
      <c r="BG7" s="292" t="s">
        <v>91</v>
      </c>
      <c r="BH7" s="292">
        <v>18</v>
      </c>
      <c r="BI7" s="292">
        <v>19</v>
      </c>
      <c r="BJ7" s="292" t="s">
        <v>92</v>
      </c>
      <c r="BK7" s="316">
        <v>21</v>
      </c>
      <c r="BL7" s="316">
        <v>22</v>
      </c>
      <c r="BM7" s="338" t="s">
        <v>122</v>
      </c>
      <c r="BN7" s="292">
        <v>3</v>
      </c>
      <c r="BO7" s="292">
        <v>4</v>
      </c>
      <c r="BP7" s="292" t="s">
        <v>4</v>
      </c>
      <c r="BQ7" s="292">
        <v>6</v>
      </c>
      <c r="BR7" s="292">
        <v>7</v>
      </c>
      <c r="BS7" s="292" t="s">
        <v>89</v>
      </c>
      <c r="BT7" s="316">
        <v>9</v>
      </c>
      <c r="BU7" s="316">
        <v>10</v>
      </c>
      <c r="BV7" s="338">
        <v>11</v>
      </c>
      <c r="BW7" s="324">
        <v>12</v>
      </c>
      <c r="BX7" s="324">
        <v>13</v>
      </c>
      <c r="BY7" s="324" t="s">
        <v>90</v>
      </c>
      <c r="BZ7" s="292">
        <v>15</v>
      </c>
      <c r="CA7" s="292">
        <v>16</v>
      </c>
      <c r="CB7" s="292" t="s">
        <v>91</v>
      </c>
      <c r="CC7" s="292">
        <v>18</v>
      </c>
      <c r="CD7" s="292">
        <v>19</v>
      </c>
      <c r="CE7" s="292" t="s">
        <v>92</v>
      </c>
      <c r="CF7" s="316">
        <v>21</v>
      </c>
      <c r="CG7" s="316">
        <v>22</v>
      </c>
      <c r="CH7" s="338" t="s">
        <v>122</v>
      </c>
    </row>
    <row r="8" spans="1:86" ht="15.75" thickBot="1" x14ac:dyDescent="0.3">
      <c r="A8" s="324"/>
      <c r="B8" s="326"/>
      <c r="C8" s="307"/>
      <c r="D8" s="309"/>
      <c r="E8" s="309"/>
      <c r="F8" s="309"/>
      <c r="G8" s="309"/>
      <c r="H8" s="309"/>
      <c r="I8" s="309"/>
      <c r="J8" s="309"/>
      <c r="K8" s="342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32"/>
      <c r="X8" s="328"/>
      <c r="Y8" s="322"/>
      <c r="Z8" s="322"/>
      <c r="AA8" s="322"/>
      <c r="AB8" s="322"/>
      <c r="AC8" s="322"/>
      <c r="AD8" s="317"/>
      <c r="AE8" s="317"/>
      <c r="AF8" s="339"/>
      <c r="AG8" s="292"/>
      <c r="AH8" s="292"/>
      <c r="AI8" s="292"/>
      <c r="AJ8" s="322"/>
      <c r="AK8" s="322"/>
      <c r="AL8" s="322"/>
      <c r="AM8" s="322"/>
      <c r="AN8" s="322"/>
      <c r="AO8" s="322"/>
      <c r="AP8" s="317"/>
      <c r="AQ8" s="317"/>
      <c r="AR8" s="339"/>
      <c r="AS8" s="293"/>
      <c r="AT8" s="293"/>
      <c r="AU8" s="293"/>
      <c r="AV8" s="293"/>
      <c r="AW8" s="293"/>
      <c r="AX8" s="293"/>
      <c r="AY8" s="344"/>
      <c r="AZ8" s="344"/>
      <c r="BA8" s="345"/>
      <c r="BB8" s="324"/>
      <c r="BC8" s="324"/>
      <c r="BD8" s="324"/>
      <c r="BE8" s="293"/>
      <c r="BF8" s="293"/>
      <c r="BG8" s="293"/>
      <c r="BH8" s="293"/>
      <c r="BI8" s="293"/>
      <c r="BJ8" s="293"/>
      <c r="BK8" s="344"/>
      <c r="BL8" s="344"/>
      <c r="BM8" s="345"/>
      <c r="BN8" s="293"/>
      <c r="BO8" s="293"/>
      <c r="BP8" s="293"/>
      <c r="BQ8" s="293"/>
      <c r="BR8" s="293"/>
      <c r="BS8" s="293"/>
      <c r="BT8" s="344"/>
      <c r="BU8" s="344"/>
      <c r="BV8" s="345"/>
      <c r="BW8" s="324"/>
      <c r="BX8" s="324"/>
      <c r="BY8" s="324"/>
      <c r="BZ8" s="293"/>
      <c r="CA8" s="293"/>
      <c r="CB8" s="293"/>
      <c r="CC8" s="293"/>
      <c r="CD8" s="293"/>
      <c r="CE8" s="293"/>
      <c r="CF8" s="344"/>
      <c r="CG8" s="344"/>
      <c r="CH8" s="345"/>
    </row>
    <row r="9" spans="1:86" ht="29.25" x14ac:dyDescent="0.25">
      <c r="A9" s="340">
        <v>1</v>
      </c>
      <c r="B9" s="120" t="s">
        <v>123</v>
      </c>
      <c r="C9" s="199">
        <f t="shared" ref="C9:AH9" si="0">SUM(C10:C12)</f>
        <v>0</v>
      </c>
      <c r="D9" s="151">
        <f t="shared" si="0"/>
        <v>0</v>
      </c>
      <c r="E9" s="152">
        <f t="shared" si="0"/>
        <v>0</v>
      </c>
      <c r="F9" s="150">
        <f t="shared" si="0"/>
        <v>0</v>
      </c>
      <c r="G9" s="151">
        <f t="shared" si="0"/>
        <v>0</v>
      </c>
      <c r="H9" s="153">
        <f t="shared" si="0"/>
        <v>0</v>
      </c>
      <c r="I9" s="150">
        <f t="shared" si="0"/>
        <v>0</v>
      </c>
      <c r="J9" s="151">
        <f t="shared" si="0"/>
        <v>0</v>
      </c>
      <c r="K9" s="153">
        <f t="shared" si="0"/>
        <v>0</v>
      </c>
      <c r="L9" s="150">
        <f t="shared" si="0"/>
        <v>0</v>
      </c>
      <c r="M9" s="151">
        <f t="shared" si="0"/>
        <v>0</v>
      </c>
      <c r="N9" s="153">
        <f t="shared" si="0"/>
        <v>0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0</v>
      </c>
      <c r="V9" s="151">
        <f t="shared" si="0"/>
        <v>0</v>
      </c>
      <c r="W9" s="200">
        <f t="shared" si="0"/>
        <v>0</v>
      </c>
      <c r="X9" s="203">
        <f t="shared" si="0"/>
        <v>0</v>
      </c>
      <c r="Y9" s="163">
        <f t="shared" si="0"/>
        <v>0</v>
      </c>
      <c r="Z9" s="181">
        <f t="shared" si="0"/>
        <v>0</v>
      </c>
      <c r="AA9" s="162">
        <f t="shared" si="0"/>
        <v>0</v>
      </c>
      <c r="AB9" s="163">
        <f t="shared" si="0"/>
        <v>0</v>
      </c>
      <c r="AC9" s="181">
        <f t="shared" si="0"/>
        <v>0</v>
      </c>
      <c r="AD9" s="190">
        <f t="shared" si="0"/>
        <v>0</v>
      </c>
      <c r="AE9" s="164">
        <f t="shared" si="0"/>
        <v>0</v>
      </c>
      <c r="AF9" s="165">
        <f t="shared" si="0"/>
        <v>0</v>
      </c>
      <c r="AG9" s="162">
        <f t="shared" si="0"/>
        <v>0</v>
      </c>
      <c r="AH9" s="163">
        <f t="shared" si="0"/>
        <v>0</v>
      </c>
      <c r="AI9" s="181">
        <f t="shared" ref="AI9:BN9" si="1">SUM(AI10:AI12)</f>
        <v>0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0</v>
      </c>
      <c r="AQ9" s="164">
        <f t="shared" si="1"/>
        <v>0</v>
      </c>
      <c r="AR9" s="204">
        <f t="shared" si="1"/>
        <v>0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 x14ac:dyDescent="0.25">
      <c r="A10" s="340"/>
      <c r="B10" s="121" t="s">
        <v>5</v>
      </c>
      <c r="C10" s="133"/>
      <c r="D10" s="97">
        <f>+Y10+AT10+BO10</f>
        <v>0</v>
      </c>
      <c r="E10" s="112">
        <f>SUM(C10:D10)</f>
        <v>0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0</v>
      </c>
      <c r="K10" s="146">
        <f>SUM(I10:J10)</f>
        <v>0</v>
      </c>
      <c r="L10" s="145"/>
      <c r="M10" s="97">
        <f>+AH10+BC10+BX10</f>
        <v>0</v>
      </c>
      <c r="N10" s="146">
        <f>SUM(L10:M10)</f>
        <v>0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0</v>
      </c>
      <c r="W10" s="134">
        <f>SUM(U10:V10)</f>
        <v>0</v>
      </c>
      <c r="X10" s="205"/>
      <c r="Y10" s="83"/>
      <c r="Z10" s="182">
        <f>SUM(X10:Y10)</f>
        <v>0</v>
      </c>
      <c r="AA10" s="166"/>
      <c r="AB10" s="83"/>
      <c r="AC10" s="182">
        <f>SUM(AA10:AB10)</f>
        <v>0</v>
      </c>
      <c r="AD10" s="191"/>
      <c r="AE10" s="97">
        <f>+Y10+AB10</f>
        <v>0</v>
      </c>
      <c r="AF10" s="167">
        <f>SUM(AD10:AE10)</f>
        <v>0</v>
      </c>
      <c r="AG10" s="166"/>
      <c r="AH10" s="83"/>
      <c r="AI10" s="182">
        <f>SUM(AG10:AH10)</f>
        <v>0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0</v>
      </c>
      <c r="AR10" s="206">
        <f>SUM(AP10:AQ10)</f>
        <v>0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>
        <f>+AT10+AW10</f>
        <v>0</v>
      </c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 x14ac:dyDescent="0.25">
      <c r="A11" s="340"/>
      <c r="B11" s="121" t="s">
        <v>6</v>
      </c>
      <c r="C11" s="133"/>
      <c r="D11" s="97">
        <f t="shared" ref="D11:D12" si="3">+Y11+AT11+BO11</f>
        <v>0</v>
      </c>
      <c r="E11" s="112">
        <f t="shared" ref="E11:E13" si="4">SUM(C11:D11)</f>
        <v>0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0</v>
      </c>
      <c r="K11" s="146">
        <f t="shared" ref="K11:K13" si="8">SUM(I11:J11)</f>
        <v>0</v>
      </c>
      <c r="L11" s="145"/>
      <c r="M11" s="97">
        <f t="shared" ref="M11:M12" si="9">+AH11+BC11+BX11</f>
        <v>0</v>
      </c>
      <c r="N11" s="146">
        <f t="shared" ref="N11:N13" si="10">SUM(L11:M11)</f>
        <v>0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0</v>
      </c>
      <c r="W11" s="134">
        <f t="shared" ref="W11:W13" si="16">SUM(U11:V11)</f>
        <v>0</v>
      </c>
      <c r="X11" s="205"/>
      <c r="Y11" s="83"/>
      <c r="Z11" s="182">
        <f t="shared" ref="Z11:Z40" si="17">SUM(X11:Y11)</f>
        <v>0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0</v>
      </c>
      <c r="AF11" s="167">
        <f t="shared" ref="AF11:AF13" si="19">SUM(AD11:AE11)</f>
        <v>0</v>
      </c>
      <c r="AG11" s="166"/>
      <c r="AH11" s="83"/>
      <c r="AI11" s="182">
        <f t="shared" ref="AI11:AI13" si="20">SUM(AG11:AH11)</f>
        <v>0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0</v>
      </c>
      <c r="AR11" s="206">
        <f t="shared" ref="AR11:AR13" si="24">SUM(AP11:AQ11)</f>
        <v>0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>
        <f>+AT11+AW11</f>
        <v>0</v>
      </c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 x14ac:dyDescent="0.3">
      <c r="A12" s="340"/>
      <c r="B12" s="121" t="s">
        <v>7</v>
      </c>
      <c r="C12" s="148">
        <f>+X12+AS12+BN12</f>
        <v>0</v>
      </c>
      <c r="D12" s="98">
        <f t="shared" si="3"/>
        <v>0</v>
      </c>
      <c r="E12" s="114">
        <f t="shared" si="4"/>
        <v>0</v>
      </c>
      <c r="F12" s="147">
        <f>+AA12+AV12+BQ12</f>
        <v>0</v>
      </c>
      <c r="G12" s="98">
        <f t="shared" si="5"/>
        <v>0</v>
      </c>
      <c r="H12" s="149">
        <f t="shared" si="6"/>
        <v>0</v>
      </c>
      <c r="I12" s="147">
        <f>+AD12+AY12+BT12</f>
        <v>0</v>
      </c>
      <c r="J12" s="98">
        <f t="shared" si="7"/>
        <v>0</v>
      </c>
      <c r="K12" s="149">
        <f t="shared" si="8"/>
        <v>0</v>
      </c>
      <c r="L12" s="147">
        <f>+AG12+BB12+BW12</f>
        <v>0</v>
      </c>
      <c r="M12" s="98">
        <f t="shared" si="9"/>
        <v>0</v>
      </c>
      <c r="N12" s="149">
        <f t="shared" si="10"/>
        <v>0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0</v>
      </c>
      <c r="V12" s="98">
        <f t="shared" si="15"/>
        <v>0</v>
      </c>
      <c r="W12" s="136">
        <f t="shared" si="16"/>
        <v>0</v>
      </c>
      <c r="X12" s="207"/>
      <c r="Y12" s="91"/>
      <c r="Z12" s="183">
        <f t="shared" si="17"/>
        <v>0</v>
      </c>
      <c r="AA12" s="168"/>
      <c r="AB12" s="91"/>
      <c r="AC12" s="183">
        <f t="shared" si="18"/>
        <v>0</v>
      </c>
      <c r="AD12" s="147">
        <f>+X12+AA12</f>
        <v>0</v>
      </c>
      <c r="AE12" s="98">
        <f>+Y12+AB12</f>
        <v>0</v>
      </c>
      <c r="AF12" s="169">
        <f t="shared" si="19"/>
        <v>0</v>
      </c>
      <c r="AG12" s="168"/>
      <c r="AH12" s="91"/>
      <c r="AI12" s="183">
        <f t="shared" si="20"/>
        <v>0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0</v>
      </c>
      <c r="AQ12" s="98">
        <f t="shared" si="23"/>
        <v>0</v>
      </c>
      <c r="AR12" s="208">
        <f t="shared" si="24"/>
        <v>0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>
        <f>+AS12+AV12</f>
        <v>0</v>
      </c>
      <c r="AZ12" s="98">
        <f>+AT12+AW12</f>
        <v>0</v>
      </c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 x14ac:dyDescent="0.25">
      <c r="A13" s="340">
        <v>2</v>
      </c>
      <c r="B13" s="120" t="s">
        <v>8</v>
      </c>
      <c r="C13" s="199">
        <f>C15</f>
        <v>0</v>
      </c>
      <c r="D13" s="151">
        <f>D14+D15</f>
        <v>0</v>
      </c>
      <c r="E13" s="152">
        <f t="shared" si="4"/>
        <v>0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0</v>
      </c>
      <c r="J13" s="151">
        <f>J14+J15</f>
        <v>0</v>
      </c>
      <c r="K13" s="153">
        <f t="shared" si="8"/>
        <v>0</v>
      </c>
      <c r="L13" s="150">
        <f>L15</f>
        <v>0</v>
      </c>
      <c r="M13" s="151">
        <f>M14+M15</f>
        <v>0</v>
      </c>
      <c r="N13" s="153">
        <f t="shared" si="10"/>
        <v>0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0</v>
      </c>
      <c r="V13" s="151">
        <f>V14+V15</f>
        <v>0</v>
      </c>
      <c r="W13" s="200">
        <f t="shared" si="16"/>
        <v>0</v>
      </c>
      <c r="X13" s="203">
        <f>X15</f>
        <v>0</v>
      </c>
      <c r="Y13" s="163">
        <f>Y14+Y15</f>
        <v>0</v>
      </c>
      <c r="Z13" s="181">
        <f t="shared" si="17"/>
        <v>0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0</v>
      </c>
      <c r="AE13" s="164">
        <f>AE14+AE15</f>
        <v>0</v>
      </c>
      <c r="AF13" s="165">
        <f t="shared" si="19"/>
        <v>0</v>
      </c>
      <c r="AG13" s="162">
        <f>AG15</f>
        <v>0</v>
      </c>
      <c r="AH13" s="163">
        <f>AH14+AH15</f>
        <v>0</v>
      </c>
      <c r="AI13" s="181">
        <f t="shared" si="20"/>
        <v>0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0</v>
      </c>
      <c r="AQ13" s="164">
        <f>AQ14+AQ15</f>
        <v>0</v>
      </c>
      <c r="AR13" s="204">
        <f t="shared" si="24"/>
        <v>0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 x14ac:dyDescent="0.25">
      <c r="A14" s="340"/>
      <c r="B14" s="121" t="s">
        <v>6</v>
      </c>
      <c r="C14" s="133"/>
      <c r="D14" s="97">
        <f t="shared" ref="D14:D15" si="41">+Y14+AT14+BO14</f>
        <v>0</v>
      </c>
      <c r="E14" s="112">
        <f>D14</f>
        <v>0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0</v>
      </c>
      <c r="K14" s="146">
        <f>J14</f>
        <v>0</v>
      </c>
      <c r="L14" s="145"/>
      <c r="M14" s="97">
        <f t="shared" ref="M14:M15" si="44">+AH14+BC14+BX14</f>
        <v>0</v>
      </c>
      <c r="N14" s="146">
        <f>M14</f>
        <v>0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0</v>
      </c>
      <c r="W14" s="134">
        <f>V14</f>
        <v>0</v>
      </c>
      <c r="X14" s="205"/>
      <c r="Y14" s="83"/>
      <c r="Z14" s="182">
        <f>Y14</f>
        <v>0</v>
      </c>
      <c r="AA14" s="166"/>
      <c r="AB14" s="83"/>
      <c r="AC14" s="182">
        <f>AB14</f>
        <v>0</v>
      </c>
      <c r="AD14" s="191"/>
      <c r="AE14" s="97">
        <f>+Y14+AB14</f>
        <v>0</v>
      </c>
      <c r="AF14" s="167">
        <f>AE14</f>
        <v>0</v>
      </c>
      <c r="AG14" s="166"/>
      <c r="AH14" s="83"/>
      <c r="AI14" s="182">
        <f>AH14</f>
        <v>0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0</v>
      </c>
      <c r="AR14" s="206">
        <f>AQ14</f>
        <v>0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 x14ac:dyDescent="0.3">
      <c r="A15" s="340"/>
      <c r="B15" s="121" t="s">
        <v>7</v>
      </c>
      <c r="C15" s="148">
        <f>+X15+AS15+BN15</f>
        <v>0</v>
      </c>
      <c r="D15" s="98">
        <f t="shared" si="41"/>
        <v>0</v>
      </c>
      <c r="E15" s="114">
        <f t="shared" ref="E15" si="48">SUM(C15:D15)</f>
        <v>0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0</v>
      </c>
      <c r="J15" s="98">
        <f t="shared" si="43"/>
        <v>0</v>
      </c>
      <c r="K15" s="149">
        <f t="shared" ref="K15" si="50">SUM(I15:J15)</f>
        <v>0</v>
      </c>
      <c r="L15" s="147">
        <f>+AG15+BB15+BW15</f>
        <v>0</v>
      </c>
      <c r="M15" s="98">
        <f t="shared" si="44"/>
        <v>0</v>
      </c>
      <c r="N15" s="149">
        <f t="shared" ref="N15" si="51">SUM(L15:M15)</f>
        <v>0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0</v>
      </c>
      <c r="V15" s="98">
        <f t="shared" si="47"/>
        <v>0</v>
      </c>
      <c r="W15" s="136">
        <f t="shared" ref="W15" si="54">SUM(U15:V15)</f>
        <v>0</v>
      </c>
      <c r="X15" s="207"/>
      <c r="Y15" s="91"/>
      <c r="Z15" s="183">
        <f t="shared" ref="Z15" si="55">SUM(X15:Y15)</f>
        <v>0</v>
      </c>
      <c r="AA15" s="168"/>
      <c r="AB15" s="91"/>
      <c r="AC15" s="183">
        <f t="shared" ref="AC15" si="56">SUM(AA15:AB15)</f>
        <v>0</v>
      </c>
      <c r="AD15" s="147">
        <f>+X15+AA15</f>
        <v>0</v>
      </c>
      <c r="AE15" s="98">
        <f>+Y15+AB15</f>
        <v>0</v>
      </c>
      <c r="AF15" s="169">
        <f t="shared" ref="AF15" si="57">SUM(AD15:AE15)</f>
        <v>0</v>
      </c>
      <c r="AG15" s="168"/>
      <c r="AH15" s="91"/>
      <c r="AI15" s="183">
        <f t="shared" ref="AI15" si="58">SUM(AG15:AH15)</f>
        <v>0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0</v>
      </c>
      <c r="AQ15" s="98">
        <f>+AH15+AK15-AN15</f>
        <v>0</v>
      </c>
      <c r="AR15" s="208">
        <f t="shared" ref="AR15" si="61">SUM(AP15:AQ15)</f>
        <v>0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 x14ac:dyDescent="0.25">
      <c r="A16" s="340">
        <v>3</v>
      </c>
      <c r="B16" s="122" t="s">
        <v>54</v>
      </c>
      <c r="C16" s="199">
        <f>C17+C20+C23+C26+C29</f>
        <v>0</v>
      </c>
      <c r="D16" s="151">
        <f t="shared" ref="D16:E16" si="76">D17+D20+D23+D26+D29</f>
        <v>0</v>
      </c>
      <c r="E16" s="152">
        <f t="shared" si="76"/>
        <v>0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0</v>
      </c>
      <c r="J16" s="151">
        <f t="shared" ref="J16:K16" si="78">J17+J20+J23+J26+J29</f>
        <v>0</v>
      </c>
      <c r="K16" s="153">
        <f t="shared" si="78"/>
        <v>0</v>
      </c>
      <c r="L16" s="150">
        <f>L17+L20+L23+L26+L29</f>
        <v>0</v>
      </c>
      <c r="M16" s="151">
        <f t="shared" ref="M16:N16" si="79">M17+M20+M23+M26+M29</f>
        <v>0</v>
      </c>
      <c r="N16" s="153">
        <f t="shared" si="79"/>
        <v>0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0</v>
      </c>
      <c r="V16" s="151">
        <f t="shared" ref="V16:W16" si="82">V17+V20+V23+V26+V29</f>
        <v>0</v>
      </c>
      <c r="W16" s="200">
        <f t="shared" si="82"/>
        <v>0</v>
      </c>
      <c r="X16" s="203">
        <f>X17+X20+X23+X26+X29</f>
        <v>0</v>
      </c>
      <c r="Y16" s="163">
        <f t="shared" ref="Y16:Z16" si="83">Y17+Y20+Y23+Y26+Y29</f>
        <v>0</v>
      </c>
      <c r="Z16" s="181">
        <f t="shared" si="83"/>
        <v>0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0</v>
      </c>
      <c r="AE16" s="164">
        <f t="shared" ref="AE16:AF16" si="85">AE17+AE20+AE23+AE26+AE29</f>
        <v>0</v>
      </c>
      <c r="AF16" s="165">
        <f t="shared" si="85"/>
        <v>0</v>
      </c>
      <c r="AG16" s="162">
        <f>AG17+AG20+AG23+AG26+AG29</f>
        <v>0</v>
      </c>
      <c r="AH16" s="163">
        <f t="shared" ref="AH16:AI16" si="86">AH17+AH20+AH23+AH26+AH29</f>
        <v>0</v>
      </c>
      <c r="AI16" s="181">
        <f t="shared" si="86"/>
        <v>0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0</v>
      </c>
      <c r="AQ16" s="164">
        <f t="shared" ref="AQ16:AR16" si="89">AQ17+AQ20+AQ23+AQ26+AQ29</f>
        <v>0</v>
      </c>
      <c r="AR16" s="204">
        <f t="shared" si="89"/>
        <v>0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 x14ac:dyDescent="0.25">
      <c r="A17" s="340"/>
      <c r="B17" s="123" t="s">
        <v>48</v>
      </c>
      <c r="C17" s="135">
        <f>C18+C19</f>
        <v>0</v>
      </c>
      <c r="D17" s="111">
        <f t="shared" ref="D17:E17" si="104">D18+D19</f>
        <v>0</v>
      </c>
      <c r="E17" s="112">
        <f t="shared" si="104"/>
        <v>0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0</v>
      </c>
      <c r="J17" s="111">
        <f t="shared" ref="J17:K17" si="106">J18+J19</f>
        <v>0</v>
      </c>
      <c r="K17" s="146">
        <f t="shared" si="106"/>
        <v>0</v>
      </c>
      <c r="L17" s="154">
        <f>L18+L19</f>
        <v>0</v>
      </c>
      <c r="M17" s="111">
        <f t="shared" ref="M17:N17" si="107">M18+M19</f>
        <v>0</v>
      </c>
      <c r="N17" s="146">
        <f t="shared" si="107"/>
        <v>0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0</v>
      </c>
      <c r="V17" s="111">
        <f t="shared" ref="V17:W17" si="110">V18+V19</f>
        <v>0</v>
      </c>
      <c r="W17" s="134">
        <f t="shared" si="110"/>
        <v>0</v>
      </c>
      <c r="X17" s="209">
        <f>X18+X19</f>
        <v>0</v>
      </c>
      <c r="Y17" s="2">
        <f t="shared" ref="Y17:Z17" si="111">Y18+Y19</f>
        <v>0</v>
      </c>
      <c r="Z17" s="182">
        <f t="shared" si="111"/>
        <v>0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0</v>
      </c>
      <c r="AE17" s="97">
        <f t="shared" ref="AE17:AF17" si="113">AE18+AE19</f>
        <v>0</v>
      </c>
      <c r="AF17" s="167">
        <f t="shared" si="113"/>
        <v>0</v>
      </c>
      <c r="AG17" s="170">
        <f>AG18+AG19</f>
        <v>0</v>
      </c>
      <c r="AH17" s="2">
        <f t="shared" ref="AH17:AI17" si="114">AH18+AH19</f>
        <v>0</v>
      </c>
      <c r="AI17" s="182">
        <f t="shared" si="114"/>
        <v>0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0</v>
      </c>
      <c r="AQ17" s="97">
        <f t="shared" ref="AQ17:AR17" si="117">AQ18+AQ19</f>
        <v>0</v>
      </c>
      <c r="AR17" s="206">
        <f t="shared" si="117"/>
        <v>0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 x14ac:dyDescent="0.25">
      <c r="A18" s="340"/>
      <c r="B18" s="121" t="s">
        <v>6</v>
      </c>
      <c r="C18" s="133"/>
      <c r="D18" s="97">
        <f t="shared" ref="D18:D19" si="132">+Y18+AT18+BO18</f>
        <v>0</v>
      </c>
      <c r="E18" s="112">
        <f t="shared" ref="E18:E19" si="133">SUM(C18:D18)</f>
        <v>0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0</v>
      </c>
      <c r="K18" s="146">
        <f t="shared" ref="K18:K19" si="137">SUM(I18:J18)</f>
        <v>0</v>
      </c>
      <c r="L18" s="145"/>
      <c r="M18" s="97">
        <f t="shared" ref="M18:M19" si="138">+AH18+BC18+BX18</f>
        <v>0</v>
      </c>
      <c r="N18" s="146">
        <f t="shared" ref="N18:N19" si="139">SUM(L18:M18)</f>
        <v>0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0</v>
      </c>
      <c r="W18" s="134">
        <f t="shared" ref="W18:W19" si="145">SUM(U18:V18)</f>
        <v>0</v>
      </c>
      <c r="X18" s="205"/>
      <c r="Y18" s="83"/>
      <c r="Z18" s="182">
        <f t="shared" ref="Z18:Z19" si="146">SUM(X18:Y18)</f>
        <v>0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0</v>
      </c>
      <c r="AF18" s="167">
        <f t="shared" ref="AF18:AF19" si="148">SUM(AD18:AE18)</f>
        <v>0</v>
      </c>
      <c r="AG18" s="166"/>
      <c r="AH18" s="83"/>
      <c r="AI18" s="182">
        <f t="shared" ref="AI18:AI19" si="149">SUM(AG18:AH18)</f>
        <v>0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0</v>
      </c>
      <c r="AR18" s="206">
        <f t="shared" ref="AR18:AR19" si="152">SUM(AP18:AQ18)</f>
        <v>0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 x14ac:dyDescent="0.3">
      <c r="A19" s="340"/>
      <c r="B19" s="124" t="s">
        <v>7</v>
      </c>
      <c r="C19" s="148"/>
      <c r="D19" s="98">
        <f t="shared" si="132"/>
        <v>0</v>
      </c>
      <c r="E19" s="114">
        <f t="shared" si="133"/>
        <v>0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0</v>
      </c>
      <c r="J19" s="98">
        <f t="shared" si="136"/>
        <v>0</v>
      </c>
      <c r="K19" s="149">
        <f t="shared" si="137"/>
        <v>0</v>
      </c>
      <c r="L19" s="147">
        <f>+AG19+BB19+BW19</f>
        <v>0</v>
      </c>
      <c r="M19" s="98">
        <f t="shared" si="138"/>
        <v>0</v>
      </c>
      <c r="N19" s="149">
        <f t="shared" si="139"/>
        <v>0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0</v>
      </c>
      <c r="V19" s="98">
        <f t="shared" si="144"/>
        <v>0</v>
      </c>
      <c r="W19" s="136">
        <f t="shared" si="145"/>
        <v>0</v>
      </c>
      <c r="X19" s="207"/>
      <c r="Y19" s="91"/>
      <c r="Z19" s="183">
        <f t="shared" si="146"/>
        <v>0</v>
      </c>
      <c r="AA19" s="168"/>
      <c r="AB19" s="91"/>
      <c r="AC19" s="183">
        <f t="shared" si="147"/>
        <v>0</v>
      </c>
      <c r="AD19" s="147">
        <f>+X19+AA19</f>
        <v>0</v>
      </c>
      <c r="AE19" s="98">
        <f>+Y19+AB19</f>
        <v>0</v>
      </c>
      <c r="AF19" s="169">
        <f t="shared" si="148"/>
        <v>0</v>
      </c>
      <c r="AG19" s="168"/>
      <c r="AH19" s="91"/>
      <c r="AI19" s="183">
        <f t="shared" si="149"/>
        <v>0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0</v>
      </c>
      <c r="AQ19" s="98">
        <f>+AH19+AK19-AN19</f>
        <v>0</v>
      </c>
      <c r="AR19" s="208">
        <f t="shared" si="152"/>
        <v>0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 x14ac:dyDescent="0.25">
      <c r="A20" s="340"/>
      <c r="B20" s="125" t="s">
        <v>49</v>
      </c>
      <c r="C20" s="201">
        <f>C21+C22</f>
        <v>0</v>
      </c>
      <c r="D20" s="142">
        <f t="shared" ref="D20:E20" si="167">D21+D22</f>
        <v>0</v>
      </c>
      <c r="E20" s="143">
        <f t="shared" si="167"/>
        <v>0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0</v>
      </c>
      <c r="J20" s="142">
        <f t="shared" ref="J20:K20" si="169">J21+J22</f>
        <v>0</v>
      </c>
      <c r="K20" s="144">
        <f t="shared" si="169"/>
        <v>0</v>
      </c>
      <c r="L20" s="141">
        <f>L21+L22</f>
        <v>0</v>
      </c>
      <c r="M20" s="142">
        <f t="shared" ref="M20:N20" si="170">M21+M22</f>
        <v>0</v>
      </c>
      <c r="N20" s="144">
        <f t="shared" si="170"/>
        <v>0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0</v>
      </c>
      <c r="V20" s="142">
        <f t="shared" ref="V20:W20" si="173">V21+V22</f>
        <v>0</v>
      </c>
      <c r="W20" s="202">
        <f t="shared" si="173"/>
        <v>0</v>
      </c>
      <c r="X20" s="210">
        <f>X21+X22</f>
        <v>0</v>
      </c>
      <c r="Y20" s="172">
        <f t="shared" ref="Y20:Z20" si="174">Y21+Y22</f>
        <v>0</v>
      </c>
      <c r="Z20" s="184">
        <f t="shared" si="174"/>
        <v>0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0</v>
      </c>
      <c r="AE20" s="173">
        <f t="shared" ref="AE20:AF20" si="176">AE21+AE22</f>
        <v>0</v>
      </c>
      <c r="AF20" s="174">
        <f t="shared" si="176"/>
        <v>0</v>
      </c>
      <c r="AG20" s="171">
        <f>AG21+AG22</f>
        <v>0</v>
      </c>
      <c r="AH20" s="172">
        <f t="shared" ref="AH20:AI20" si="177">AH21+AH22</f>
        <v>0</v>
      </c>
      <c r="AI20" s="184">
        <f t="shared" si="177"/>
        <v>0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0</v>
      </c>
      <c r="AQ20" s="173">
        <f t="shared" ref="AQ20:AR20" si="180">AQ21+AQ22</f>
        <v>0</v>
      </c>
      <c r="AR20" s="211">
        <f t="shared" si="180"/>
        <v>0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 x14ac:dyDescent="0.25">
      <c r="A21" s="340"/>
      <c r="B21" s="121" t="s">
        <v>6</v>
      </c>
      <c r="C21" s="133"/>
      <c r="D21" s="97">
        <f t="shared" ref="D21:D22" si="195">+Y21+AT21+BO21</f>
        <v>0</v>
      </c>
      <c r="E21" s="112">
        <f t="shared" ref="E21:E22" si="196">SUM(C21:D21)</f>
        <v>0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0</v>
      </c>
      <c r="K21" s="146">
        <f t="shared" ref="K21:K22" si="200">SUM(I21:J21)</f>
        <v>0</v>
      </c>
      <c r="L21" s="145"/>
      <c r="M21" s="97">
        <f t="shared" ref="M21:M22" si="201">+AH21+BC21+BX21</f>
        <v>0</v>
      </c>
      <c r="N21" s="146">
        <f t="shared" ref="N21:N22" si="202">SUM(L21:M21)</f>
        <v>0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0</v>
      </c>
      <c r="W21" s="134">
        <f t="shared" ref="W21:W22" si="208">SUM(U21:V21)</f>
        <v>0</v>
      </c>
      <c r="X21" s="205"/>
      <c r="Y21" s="83"/>
      <c r="Z21" s="182">
        <f t="shared" ref="Z21:Z22" si="209">SUM(X21:Y21)</f>
        <v>0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0</v>
      </c>
      <c r="AF21" s="167">
        <f t="shared" ref="AF21:AF22" si="211">SUM(AD21:AE21)</f>
        <v>0</v>
      </c>
      <c r="AG21" s="166"/>
      <c r="AH21" s="83"/>
      <c r="AI21" s="182">
        <f t="shared" ref="AI21:AI22" si="212">SUM(AG21:AH21)</f>
        <v>0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0</v>
      </c>
      <c r="AR21" s="206">
        <f t="shared" ref="AR21:AR22" si="215">SUM(AP21:AQ21)</f>
        <v>0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 x14ac:dyDescent="0.3">
      <c r="A22" s="340"/>
      <c r="B22" s="124" t="s">
        <v>7</v>
      </c>
      <c r="C22" s="148">
        <f>+X22+AS22+BN22</f>
        <v>0</v>
      </c>
      <c r="D22" s="98">
        <f t="shared" si="195"/>
        <v>0</v>
      </c>
      <c r="E22" s="114">
        <f t="shared" si="196"/>
        <v>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0</v>
      </c>
      <c r="J22" s="98">
        <f t="shared" si="199"/>
        <v>0</v>
      </c>
      <c r="K22" s="149">
        <f t="shared" si="200"/>
        <v>0</v>
      </c>
      <c r="L22" s="147">
        <f>+AG22+BB22+BW22</f>
        <v>0</v>
      </c>
      <c r="M22" s="98">
        <f t="shared" si="201"/>
        <v>0</v>
      </c>
      <c r="N22" s="149">
        <f t="shared" si="202"/>
        <v>0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0</v>
      </c>
      <c r="V22" s="98">
        <f t="shared" si="207"/>
        <v>0</v>
      </c>
      <c r="W22" s="136">
        <f t="shared" si="208"/>
        <v>0</v>
      </c>
      <c r="X22" s="207"/>
      <c r="Y22" s="91"/>
      <c r="Z22" s="183">
        <f t="shared" si="209"/>
        <v>0</v>
      </c>
      <c r="AA22" s="168"/>
      <c r="AB22" s="91"/>
      <c r="AC22" s="183">
        <f t="shared" si="210"/>
        <v>0</v>
      </c>
      <c r="AD22" s="147">
        <f>+X22+AA22</f>
        <v>0</v>
      </c>
      <c r="AE22" s="98">
        <f>+Y22+AB22</f>
        <v>0</v>
      </c>
      <c r="AF22" s="169">
        <f t="shared" si="211"/>
        <v>0</v>
      </c>
      <c r="AG22" s="168"/>
      <c r="AH22" s="91"/>
      <c r="AI22" s="183">
        <f t="shared" si="212"/>
        <v>0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0</v>
      </c>
      <c r="AQ22" s="98">
        <f>+AH22+AK22-AN22</f>
        <v>0</v>
      </c>
      <c r="AR22" s="208">
        <f t="shared" si="215"/>
        <v>0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 x14ac:dyDescent="0.25">
      <c r="A23" s="340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 x14ac:dyDescent="0.25">
      <c r="A24" s="340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 x14ac:dyDescent="0.3">
      <c r="A25" s="340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 x14ac:dyDescent="0.25">
      <c r="A26" s="340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 x14ac:dyDescent="0.25">
      <c r="A27" s="340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 x14ac:dyDescent="0.3">
      <c r="A28" s="340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 x14ac:dyDescent="0.25">
      <c r="A29" s="340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 x14ac:dyDescent="0.25">
      <c r="A30" s="340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 x14ac:dyDescent="0.3">
      <c r="A31" s="340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 x14ac:dyDescent="0.25">
      <c r="A32" s="335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 x14ac:dyDescent="0.25">
      <c r="A33" s="336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 x14ac:dyDescent="0.3">
      <c r="A34" s="337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 x14ac:dyDescent="0.25">
      <c r="A35" s="335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 x14ac:dyDescent="0.25">
      <c r="A36" s="336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 x14ac:dyDescent="0.3">
      <c r="A37" s="337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 x14ac:dyDescent="0.25">
      <c r="A38" s="340">
        <v>6</v>
      </c>
      <c r="B38" s="127" t="s">
        <v>11</v>
      </c>
      <c r="C38" s="199">
        <f>SUM(C39:C40)</f>
        <v>0</v>
      </c>
      <c r="D38" s="151">
        <f>SUM(D39:D40)</f>
        <v>0</v>
      </c>
      <c r="E38" s="152">
        <f t="shared" si="483"/>
        <v>0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0</v>
      </c>
      <c r="J38" s="151">
        <f>SUM(J39:J40)</f>
        <v>0</v>
      </c>
      <c r="K38" s="153">
        <f t="shared" si="487"/>
        <v>0</v>
      </c>
      <c r="L38" s="150">
        <f>SUM(L39:L40)</f>
        <v>0</v>
      </c>
      <c r="M38" s="151">
        <f>SUM(M39:M40)</f>
        <v>0</v>
      </c>
      <c r="N38" s="153">
        <f t="shared" si="489"/>
        <v>0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0</v>
      </c>
      <c r="V38" s="151">
        <f>SUM(V39:V40)</f>
        <v>0</v>
      </c>
      <c r="W38" s="200">
        <f t="shared" si="495"/>
        <v>0</v>
      </c>
      <c r="X38" s="203">
        <f>SUM(X39:X40)</f>
        <v>0</v>
      </c>
      <c r="Y38" s="163">
        <f>SUM(Y39:Y40)</f>
        <v>0</v>
      </c>
      <c r="Z38" s="181">
        <f t="shared" si="17"/>
        <v>0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0</v>
      </c>
      <c r="AE38" s="164">
        <f>SUM(AE39:AE40)</f>
        <v>0</v>
      </c>
      <c r="AF38" s="165">
        <f t="shared" si="497"/>
        <v>0</v>
      </c>
      <c r="AG38" s="162">
        <f>SUM(AG39:AG40)</f>
        <v>0</v>
      </c>
      <c r="AH38" s="163">
        <f>SUM(AH39:AH40)</f>
        <v>0</v>
      </c>
      <c r="AI38" s="181">
        <f t="shared" si="498"/>
        <v>0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0</v>
      </c>
      <c r="AQ38" s="164">
        <f>SUM(AQ39:AQ40)</f>
        <v>0</v>
      </c>
      <c r="AR38" s="204">
        <f t="shared" si="501"/>
        <v>0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 x14ac:dyDescent="0.25">
      <c r="A39" s="340"/>
      <c r="B39" s="128" t="s">
        <v>10</v>
      </c>
      <c r="C39" s="133"/>
      <c r="D39" s="97">
        <f t="shared" ref="D39:D40" si="516">+Y39+AT39+BO39</f>
        <v>0</v>
      </c>
      <c r="E39" s="112">
        <f t="shared" si="483"/>
        <v>0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0</v>
      </c>
      <c r="K39" s="146">
        <f t="shared" si="487"/>
        <v>0</v>
      </c>
      <c r="L39" s="145"/>
      <c r="M39" s="97">
        <f t="shared" ref="M39:M40" si="519">+AH39+BC39+BX39</f>
        <v>0</v>
      </c>
      <c r="N39" s="146">
        <f t="shared" si="489"/>
        <v>0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0</v>
      </c>
      <c r="W39" s="134">
        <f t="shared" si="495"/>
        <v>0</v>
      </c>
      <c r="X39" s="205"/>
      <c r="Y39" s="83"/>
      <c r="Z39" s="182">
        <f t="shared" si="17"/>
        <v>0</v>
      </c>
      <c r="AA39" s="166"/>
      <c r="AB39" s="83"/>
      <c r="AC39" s="182">
        <f t="shared" si="496"/>
        <v>0</v>
      </c>
      <c r="AD39" s="191"/>
      <c r="AE39" s="97">
        <f>+Y39+AB39</f>
        <v>0</v>
      </c>
      <c r="AF39" s="167">
        <f t="shared" si="497"/>
        <v>0</v>
      </c>
      <c r="AG39" s="166"/>
      <c r="AH39" s="83"/>
      <c r="AI39" s="182">
        <f t="shared" si="498"/>
        <v>0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0</v>
      </c>
      <c r="AR39" s="206">
        <f t="shared" si="501"/>
        <v>0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 x14ac:dyDescent="0.3">
      <c r="A40" s="340"/>
      <c r="B40" s="128" t="s">
        <v>9</v>
      </c>
      <c r="C40" s="148">
        <f>+X40+AS40+BN40</f>
        <v>0</v>
      </c>
      <c r="D40" s="98">
        <f t="shared" si="516"/>
        <v>0</v>
      </c>
      <c r="E40" s="114">
        <f t="shared" si="483"/>
        <v>0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0</v>
      </c>
      <c r="J40" s="98">
        <f t="shared" si="518"/>
        <v>0</v>
      </c>
      <c r="K40" s="149">
        <f t="shared" si="487"/>
        <v>0</v>
      </c>
      <c r="L40" s="147">
        <f>+AG40+BB40+BW40</f>
        <v>0</v>
      </c>
      <c r="M40" s="98">
        <f t="shared" si="519"/>
        <v>0</v>
      </c>
      <c r="N40" s="149">
        <f t="shared" si="489"/>
        <v>0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0</v>
      </c>
      <c r="V40" s="98">
        <f t="shared" si="522"/>
        <v>0</v>
      </c>
      <c r="W40" s="136">
        <f t="shared" si="495"/>
        <v>0</v>
      </c>
      <c r="X40" s="207"/>
      <c r="Y40" s="91"/>
      <c r="Z40" s="183">
        <f t="shared" si="17"/>
        <v>0</v>
      </c>
      <c r="AA40" s="168"/>
      <c r="AB40" s="91"/>
      <c r="AC40" s="183">
        <f t="shared" si="496"/>
        <v>0</v>
      </c>
      <c r="AD40" s="147">
        <f>+X40+AA40</f>
        <v>0</v>
      </c>
      <c r="AE40" s="98">
        <f>+Y40+AB40</f>
        <v>0</v>
      </c>
      <c r="AF40" s="169">
        <f t="shared" si="497"/>
        <v>0</v>
      </c>
      <c r="AG40" s="168"/>
      <c r="AH40" s="91"/>
      <c r="AI40" s="183">
        <f t="shared" si="498"/>
        <v>0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0</v>
      </c>
      <c r="AQ40" s="98">
        <f>+AH40+AK40-AN40</f>
        <v>0</v>
      </c>
      <c r="AR40" s="208">
        <f t="shared" si="501"/>
        <v>0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 x14ac:dyDescent="0.25">
      <c r="A41" s="335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 x14ac:dyDescent="0.25">
      <c r="A42" s="336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 x14ac:dyDescent="0.25">
      <c r="A43" s="336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 x14ac:dyDescent="0.3">
      <c r="A44" s="336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 x14ac:dyDescent="0.25">
      <c r="A45" s="336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 x14ac:dyDescent="0.25">
      <c r="A46" s="336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 x14ac:dyDescent="0.3">
      <c r="A47" s="336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 x14ac:dyDescent="0.25">
      <c r="A48" s="336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 t="shared" si="679"/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 x14ac:dyDescent="0.25">
      <c r="A49" s="336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 x14ac:dyDescent="0.3">
      <c r="A50" s="336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 x14ac:dyDescent="0.25">
      <c r="A51" s="336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 x14ac:dyDescent="0.25">
      <c r="A52" s="336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 x14ac:dyDescent="0.3">
      <c r="A53" s="337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75" x14ac:dyDescent="0.25">
      <c r="A54" s="40">
        <v>8</v>
      </c>
      <c r="B54" s="130" t="s">
        <v>12</v>
      </c>
      <c r="C54" s="138">
        <f t="shared" ref="C54:AH54" si="795">C9+C13+C16+C32+C35+C38+C41</f>
        <v>0</v>
      </c>
      <c r="D54" s="117">
        <f t="shared" si="795"/>
        <v>0</v>
      </c>
      <c r="E54" s="118">
        <f t="shared" si="795"/>
        <v>0</v>
      </c>
      <c r="F54" s="158">
        <f t="shared" si="795"/>
        <v>0</v>
      </c>
      <c r="G54" s="117">
        <f t="shared" si="795"/>
        <v>0</v>
      </c>
      <c r="H54" s="159">
        <f t="shared" si="795"/>
        <v>0</v>
      </c>
      <c r="I54" s="158">
        <f t="shared" si="795"/>
        <v>0</v>
      </c>
      <c r="J54" s="117">
        <f t="shared" si="795"/>
        <v>0</v>
      </c>
      <c r="K54" s="159">
        <f t="shared" si="795"/>
        <v>0</v>
      </c>
      <c r="L54" s="160">
        <f t="shared" si="795"/>
        <v>0</v>
      </c>
      <c r="M54" s="119">
        <f t="shared" si="795"/>
        <v>0</v>
      </c>
      <c r="N54" s="161">
        <f t="shared" si="795"/>
        <v>0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0</v>
      </c>
      <c r="V54" s="117">
        <f t="shared" si="795"/>
        <v>0</v>
      </c>
      <c r="W54" s="139">
        <f t="shared" si="795"/>
        <v>0</v>
      </c>
      <c r="X54" s="216">
        <f t="shared" si="795"/>
        <v>0</v>
      </c>
      <c r="Y54" s="177">
        <f t="shared" si="795"/>
        <v>0</v>
      </c>
      <c r="Z54" s="189">
        <f t="shared" si="795"/>
        <v>0</v>
      </c>
      <c r="AA54" s="176">
        <f t="shared" si="795"/>
        <v>0</v>
      </c>
      <c r="AB54" s="177">
        <f t="shared" si="795"/>
        <v>0</v>
      </c>
      <c r="AC54" s="189">
        <f t="shared" si="795"/>
        <v>0</v>
      </c>
      <c r="AD54" s="198">
        <f t="shared" si="795"/>
        <v>0</v>
      </c>
      <c r="AE54" s="178">
        <f t="shared" si="795"/>
        <v>0</v>
      </c>
      <c r="AF54" s="179">
        <f t="shared" si="795"/>
        <v>0</v>
      </c>
      <c r="AG54" s="176">
        <f t="shared" si="795"/>
        <v>0</v>
      </c>
      <c r="AH54" s="177">
        <f t="shared" si="795"/>
        <v>0</v>
      </c>
      <c r="AI54" s="189">
        <f t="shared" ref="AI54:BN54" si="796">AI9+AI13+AI16+AI32+AI35+AI38+AI41</f>
        <v>0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0</v>
      </c>
      <c r="AQ54" s="178">
        <f t="shared" si="796"/>
        <v>0</v>
      </c>
      <c r="AR54" s="217">
        <f t="shared" si="796"/>
        <v>0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 x14ac:dyDescent="0.25">
      <c r="A55" s="42"/>
      <c r="B55" s="121" t="s">
        <v>5</v>
      </c>
      <c r="C55" s="133"/>
      <c r="D55" s="111">
        <f>D10+D36</f>
        <v>0</v>
      </c>
      <c r="E55" s="112">
        <f>SUM(C55:D55)</f>
        <v>0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0</v>
      </c>
      <c r="K55" s="146">
        <f>SUM(I55:J55)</f>
        <v>0</v>
      </c>
      <c r="L55" s="145"/>
      <c r="M55" s="111">
        <f>M10+M36</f>
        <v>0</v>
      </c>
      <c r="N55" s="146">
        <f>SUM(L55:M55)</f>
        <v>0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0</v>
      </c>
      <c r="W55" s="134">
        <f>SUM(U55:V55)</f>
        <v>0</v>
      </c>
      <c r="X55" s="205"/>
      <c r="Y55" s="2">
        <f>Y10+Y36</f>
        <v>0</v>
      </c>
      <c r="Z55" s="182">
        <f>SUM(X55:Y55)</f>
        <v>0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0</v>
      </c>
      <c r="AF55" s="167">
        <f>SUM(AD55:AE55)</f>
        <v>0</v>
      </c>
      <c r="AG55" s="166"/>
      <c r="AH55" s="2">
        <f>AH10+AH36</f>
        <v>0</v>
      </c>
      <c r="AI55" s="182">
        <f>SUM(AG55:AH55)</f>
        <v>0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0</v>
      </c>
      <c r="AR55" s="206">
        <f>SUM(AP55:AQ55)</f>
        <v>0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 x14ac:dyDescent="0.25">
      <c r="A56" s="42"/>
      <c r="B56" s="121" t="s">
        <v>6</v>
      </c>
      <c r="C56" s="133"/>
      <c r="D56" s="111">
        <f>D11+D14+D18+D21+D24+D27+D30+D33+D39+D43+D46+D49+D52</f>
        <v>0</v>
      </c>
      <c r="E56" s="112">
        <f t="shared" ref="E56:E57" si="798">SUM(C56:D56)</f>
        <v>0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0</v>
      </c>
      <c r="K56" s="146">
        <f t="shared" ref="K56:K57" si="800">SUM(I56:J56)</f>
        <v>0</v>
      </c>
      <c r="L56" s="145"/>
      <c r="M56" s="111">
        <f>M11+M14+M18+M21+M24+M27+M30+M33+M39+M43+M46+M49+M52</f>
        <v>0</v>
      </c>
      <c r="N56" s="146">
        <f t="shared" ref="N56:N57" si="801">SUM(L56:M56)</f>
        <v>0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0</v>
      </c>
      <c r="W56" s="134">
        <f t="shared" ref="W56:W57" si="804">SUM(U56:V56)</f>
        <v>0</v>
      </c>
      <c r="X56" s="205"/>
      <c r="Y56" s="2">
        <f>Y11+Y14+Y18+Y21+Y24+Y27+Y30+Y33+Y39+Y43+Y46+Y49+Y52</f>
        <v>0</v>
      </c>
      <c r="Z56" s="182">
        <f t="shared" ref="Z56:Z57" si="805">SUM(X56:Y56)</f>
        <v>0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0</v>
      </c>
      <c r="AF56" s="167">
        <f t="shared" ref="AF56:AF57" si="807">SUM(AD56:AE56)</f>
        <v>0</v>
      </c>
      <c r="AG56" s="166"/>
      <c r="AH56" s="2">
        <f>AH11+AH14+AH18+AH21+AH24+AH27+AH30+AH33+AH39+AH43+AH46+AH49+AH52</f>
        <v>0</v>
      </c>
      <c r="AI56" s="182">
        <f t="shared" ref="AI56:AI57" si="808">SUM(AG56:AH56)</f>
        <v>0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0</v>
      </c>
      <c r="AR56" s="206">
        <f t="shared" ref="AR56:AR57" si="811">SUM(AP56:AQ56)</f>
        <v>0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 x14ac:dyDescent="0.3">
      <c r="A57" s="42"/>
      <c r="B57" s="121" t="s">
        <v>7</v>
      </c>
      <c r="C57" s="137">
        <f>C12+C15+C19+C22+C25+C28+C31+C34+C37+C40+C44+C47+C50+C53</f>
        <v>0</v>
      </c>
      <c r="D57" s="113">
        <f>D12+D15+D19+D22+D25+D28+D31+D34+D37+D40+D44+D47+D50+D53</f>
        <v>0</v>
      </c>
      <c r="E57" s="114">
        <f t="shared" si="798"/>
        <v>0</v>
      </c>
      <c r="F57" s="157">
        <f>F12+F15+F19+F22+F25+F28+F31+F34+F37+F40+F44+F47+F50+F53</f>
        <v>0</v>
      </c>
      <c r="G57" s="113">
        <f>G12+G15+G19+G22+G25+G28+G31+G34+G37+G40+G44+G47+G50+G53</f>
        <v>0</v>
      </c>
      <c r="H57" s="149">
        <f t="shared" si="799"/>
        <v>0</v>
      </c>
      <c r="I57" s="157">
        <f>I12+I15+I19+I22+I25+I28+I31+I34+I37+I40+I44+I47+I50+I53</f>
        <v>0</v>
      </c>
      <c r="J57" s="113">
        <f>J12+J15+J19+J22+J25+J28+J31+J34+J37+J40+J44+J47+J50+J53</f>
        <v>0</v>
      </c>
      <c r="K57" s="149">
        <f t="shared" si="800"/>
        <v>0</v>
      </c>
      <c r="L57" s="157">
        <f>L12+L15+L19+L22+L25+L28+L31+L34+L37+L40+L44+L47+L50+L53</f>
        <v>0</v>
      </c>
      <c r="M57" s="113">
        <f>M12+M15+M19+M22+M25+M28+M31+M34+M37+M40+M44+M47+M50+M53</f>
        <v>0</v>
      </c>
      <c r="N57" s="149">
        <f t="shared" si="801"/>
        <v>0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0</v>
      </c>
      <c r="V57" s="113">
        <f>V12+V15+V19+V22+V25+V28+V31+V34+V37+V40+V44+V47+V50+V53</f>
        <v>0</v>
      </c>
      <c r="W57" s="136">
        <f t="shared" si="804"/>
        <v>0</v>
      </c>
      <c r="X57" s="218">
        <f>X12+X15+X19+X22+X25+X28+X31+X34+X37+X40+X44+X47+X50+X53</f>
        <v>0</v>
      </c>
      <c r="Y57" s="37">
        <f>Y12+Y15+Y19+Y22+Y25+Y28+Y31+Y34+Y37+Y40+Y44+Y47+Y50+Y53</f>
        <v>0</v>
      </c>
      <c r="Z57" s="183">
        <f t="shared" si="805"/>
        <v>0</v>
      </c>
      <c r="AA57" s="180">
        <f>AA12+AA15+AA19+AA22+AA25+AA28+AA31+AA34+AA37+AA40+AA44+AA47+AA50+AA53</f>
        <v>0</v>
      </c>
      <c r="AB57" s="37">
        <f>AB12+AB15+AB19+AB22+AB25+AB28+AB31+AB34+AB37+AB40+AB44+AB47+AB50+AB53</f>
        <v>0</v>
      </c>
      <c r="AC57" s="183">
        <f t="shared" si="806"/>
        <v>0</v>
      </c>
      <c r="AD57" s="147">
        <f>AD12+AD15+AD19+AD22+AD25+AD28+AD31+AD34+AD37+AD40+AD44+AD47+AD50+AD53</f>
        <v>0</v>
      </c>
      <c r="AE57" s="98">
        <f>AE12+AE15+AE19+AE22+AE25+AE28+AE31+AE34+AE37+AE40+AE44+AE47+AE50+AE53</f>
        <v>0</v>
      </c>
      <c r="AF57" s="169">
        <f t="shared" si="807"/>
        <v>0</v>
      </c>
      <c r="AG57" s="180">
        <f>AG12+AG15+AG19+AG22+AG25+AG28+AG31+AG34+AG37+AG40+AG44+AG47+AG50+AG53</f>
        <v>0</v>
      </c>
      <c r="AH57" s="37">
        <f>AH12+AH15+AH19+AH22+AH25+AH28+AH31+AH34+AH37+AH40+AH44+AH47+AH50+AH53</f>
        <v>0</v>
      </c>
      <c r="AI57" s="183">
        <f t="shared" si="808"/>
        <v>0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0</v>
      </c>
      <c r="AQ57" s="98">
        <f>AQ12+AQ15+AQ19+AQ22+AQ25+AQ28+AQ31+AQ34+AQ37+AQ40+AQ44+AQ47+AQ50+AQ53</f>
        <v>0</v>
      </c>
      <c r="AR57" s="208">
        <f t="shared" si="811"/>
        <v>0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sheetProtection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110" zoomScaleNormal="85" zoomScaleSheetLayoutView="110" workbookViewId="0">
      <selection activeCell="M9" sqref="M9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34" t="s">
        <v>79</v>
      </c>
      <c r="B2" s="334"/>
      <c r="C2" s="346">
        <f>+'Т1 - број запослених'!C2:L2</f>
        <v>0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 x14ac:dyDescent="0.25">
      <c r="D3" s="350" t="s">
        <v>132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 x14ac:dyDescent="0.3">
      <c r="B4" s="231" t="s">
        <v>13</v>
      </c>
      <c r="C4" s="347" t="s">
        <v>133</v>
      </c>
      <c r="D4" s="348"/>
      <c r="E4" s="348"/>
      <c r="F4" s="348"/>
      <c r="G4" s="348"/>
      <c r="H4" s="349"/>
      <c r="I4" s="347" t="s">
        <v>134</v>
      </c>
      <c r="J4" s="348"/>
      <c r="K4" s="348"/>
      <c r="L4" s="348"/>
      <c r="M4" s="348"/>
      <c r="N4" s="349"/>
    </row>
    <row r="5" spans="1:17" ht="87.75" customHeight="1" x14ac:dyDescent="0.25">
      <c r="A5" s="101" t="s">
        <v>75</v>
      </c>
      <c r="B5" s="101" t="s">
        <v>0</v>
      </c>
      <c r="C5" s="110" t="s">
        <v>135</v>
      </c>
      <c r="D5" s="108" t="s">
        <v>93</v>
      </c>
      <c r="E5" s="110" t="s">
        <v>136</v>
      </c>
      <c r="F5" s="108" t="s">
        <v>94</v>
      </c>
      <c r="G5" s="220" t="s">
        <v>137</v>
      </c>
      <c r="H5" s="108" t="s">
        <v>95</v>
      </c>
      <c r="I5" s="220" t="s">
        <v>138</v>
      </c>
      <c r="J5" s="109" t="s">
        <v>96</v>
      </c>
      <c r="K5" s="220" t="s">
        <v>139</v>
      </c>
      <c r="L5" s="109" t="s">
        <v>97</v>
      </c>
      <c r="M5" s="220" t="s">
        <v>140</v>
      </c>
      <c r="N5" s="109" t="s">
        <v>98</v>
      </c>
    </row>
    <row r="6" spans="1:17" x14ac:dyDescent="0.25">
      <c r="A6" s="324">
        <v>1</v>
      </c>
      <c r="B6" s="292">
        <v>2</v>
      </c>
      <c r="C6" s="292">
        <v>3</v>
      </c>
      <c r="D6" s="292">
        <v>4</v>
      </c>
      <c r="E6" s="292">
        <v>5</v>
      </c>
      <c r="F6" s="292">
        <v>6</v>
      </c>
      <c r="G6" s="316">
        <v>7</v>
      </c>
      <c r="H6" s="292">
        <v>8</v>
      </c>
      <c r="I6" s="316">
        <v>9</v>
      </c>
      <c r="J6" s="292">
        <v>10</v>
      </c>
      <c r="K6" s="316">
        <v>11</v>
      </c>
      <c r="L6" s="292">
        <v>12</v>
      </c>
      <c r="M6" s="316">
        <v>13</v>
      </c>
      <c r="N6" s="292">
        <v>14</v>
      </c>
    </row>
    <row r="7" spans="1:17" x14ac:dyDescent="0.25">
      <c r="A7" s="324"/>
      <c r="B7" s="293"/>
      <c r="C7" s="293"/>
      <c r="D7" s="293"/>
      <c r="E7" s="293"/>
      <c r="F7" s="293"/>
      <c r="G7" s="344"/>
      <c r="H7" s="293"/>
      <c r="I7" s="344"/>
      <c r="J7" s="293"/>
      <c r="K7" s="344"/>
      <c r="L7" s="293"/>
      <c r="M7" s="344"/>
      <c r="N7" s="293"/>
    </row>
    <row r="8" spans="1:17" ht="29.25" x14ac:dyDescent="0.25">
      <c r="A8" s="340">
        <v>1</v>
      </c>
      <c r="B8" s="34" t="s">
        <v>123</v>
      </c>
      <c r="C8" s="248">
        <f>SUM(C9:C11)</f>
        <v>0</v>
      </c>
      <c r="D8" s="241"/>
      <c r="E8" s="249">
        <f>SUM(E9:E11)</f>
        <v>0</v>
      </c>
      <c r="F8" s="241"/>
      <c r="G8" s="249">
        <f>SUM(G9:G11)</f>
        <v>0</v>
      </c>
      <c r="H8" s="241"/>
      <c r="I8" s="248">
        <f>SUM(I9:I11)</f>
        <v>0</v>
      </c>
      <c r="J8" s="241"/>
      <c r="K8" s="248">
        <f>SUM(K9:K11)</f>
        <v>0</v>
      </c>
      <c r="L8" s="241"/>
      <c r="M8" s="248">
        <f>SUM(M9:M11)</f>
        <v>0</v>
      </c>
      <c r="N8" s="241"/>
    </row>
    <row r="9" spans="1:17" x14ac:dyDescent="0.25">
      <c r="A9" s="340"/>
      <c r="B9" s="35" t="s">
        <v>5</v>
      </c>
      <c r="C9" s="222">
        <f>+'Т1 - број запослених'!AF10</f>
        <v>0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0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 x14ac:dyDescent="0.25">
      <c r="A10" s="340"/>
      <c r="B10" s="35" t="s">
        <v>6</v>
      </c>
      <c r="C10" s="222">
        <f>+'Т1 - број запослених'!AF11</f>
        <v>0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0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 x14ac:dyDescent="0.25">
      <c r="A11" s="340"/>
      <c r="B11" s="35" t="s">
        <v>7</v>
      </c>
      <c r="C11" s="222">
        <f>+'Т1 - број запослених'!AF12</f>
        <v>0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0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 x14ac:dyDescent="0.25">
      <c r="A12" s="340">
        <v>2</v>
      </c>
      <c r="B12" s="34" t="s">
        <v>8</v>
      </c>
      <c r="C12" s="221">
        <f>C14</f>
        <v>0</v>
      </c>
      <c r="D12" s="95"/>
      <c r="E12" s="221">
        <f>E14</f>
        <v>0</v>
      </c>
      <c r="F12" s="95"/>
      <c r="G12" s="221">
        <f>G14</f>
        <v>0</v>
      </c>
      <c r="H12" s="95"/>
      <c r="I12" s="221">
        <f>I14</f>
        <v>0</v>
      </c>
      <c r="J12" s="95"/>
      <c r="K12" s="221">
        <f>K14</f>
        <v>0</v>
      </c>
      <c r="L12" s="95"/>
      <c r="M12" s="221">
        <f>M14</f>
        <v>0</v>
      </c>
      <c r="N12" s="95"/>
    </row>
    <row r="13" spans="1:17" x14ac:dyDescent="0.25">
      <c r="A13" s="340"/>
      <c r="B13" s="35" t="s">
        <v>6</v>
      </c>
      <c r="C13" s="222">
        <f>+'Т1 - број запослених'!AF14</f>
        <v>0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0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 x14ac:dyDescent="0.25">
      <c r="A14" s="340"/>
      <c r="B14" s="35" t="s">
        <v>7</v>
      </c>
      <c r="C14" s="222">
        <f>+'Т1 - број запослених'!AF15</f>
        <v>0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0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 x14ac:dyDescent="0.25">
      <c r="A15" s="340">
        <v>3</v>
      </c>
      <c r="B15" s="8" t="s">
        <v>54</v>
      </c>
      <c r="C15" s="221">
        <f>C16+C19+C22+C25+C28</f>
        <v>0</v>
      </c>
      <c r="D15" s="9">
        <f t="shared" ref="D15:H15" si="0">SUM(D16:D30)</f>
        <v>0</v>
      </c>
      <c r="E15" s="221">
        <f>E16+E19+E22+E25+E28</f>
        <v>0</v>
      </c>
      <c r="F15" s="9">
        <f t="shared" ref="F15" si="1">SUM(F16:F30)</f>
        <v>0</v>
      </c>
      <c r="G15" s="221">
        <f>G16+G19+G22+G25+G28</f>
        <v>0</v>
      </c>
      <c r="H15" s="9">
        <f t="shared" si="0"/>
        <v>0</v>
      </c>
      <c r="I15" s="221">
        <f>I16+I19+I22+I25+I28</f>
        <v>0</v>
      </c>
      <c r="J15" s="9">
        <f t="shared" ref="J15:N15" si="2">SUM(J16:J30)</f>
        <v>0</v>
      </c>
      <c r="K15" s="221">
        <f>K16+K19+K22+K25+K28</f>
        <v>0</v>
      </c>
      <c r="L15" s="9">
        <f t="shared" ref="L15" si="3">SUM(L16:L30)</f>
        <v>0</v>
      </c>
      <c r="M15" s="221">
        <f>M16+M19+M22+M25+M28</f>
        <v>0</v>
      </c>
      <c r="N15" s="9">
        <f t="shared" si="2"/>
        <v>0</v>
      </c>
      <c r="Q15" s="16"/>
    </row>
    <row r="16" spans="1:17" x14ac:dyDescent="0.25">
      <c r="A16" s="340"/>
      <c r="B16" s="86" t="s">
        <v>48</v>
      </c>
      <c r="C16" s="222">
        <f>C17+C18</f>
        <v>0</v>
      </c>
      <c r="D16" s="84"/>
      <c r="E16" s="222">
        <f>E17+E18</f>
        <v>0</v>
      </c>
      <c r="F16" s="84"/>
      <c r="G16" s="222">
        <f>G17+G18</f>
        <v>0</v>
      </c>
      <c r="H16" s="84"/>
      <c r="I16" s="222">
        <f>I17+I18</f>
        <v>0</v>
      </c>
      <c r="J16" s="84"/>
      <c r="K16" s="222">
        <f>K17+K18</f>
        <v>0</v>
      </c>
      <c r="L16" s="84"/>
      <c r="M16" s="222">
        <f>M17+M18</f>
        <v>0</v>
      </c>
      <c r="N16" s="84"/>
      <c r="Q16" s="16"/>
    </row>
    <row r="17" spans="1:17" x14ac:dyDescent="0.25">
      <c r="A17" s="340"/>
      <c r="B17" s="35" t="s">
        <v>6</v>
      </c>
      <c r="C17" s="222">
        <f>+'Т1 - број запослених'!AF18</f>
        <v>0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0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 x14ac:dyDescent="0.3">
      <c r="A18" s="340"/>
      <c r="B18" s="36" t="s">
        <v>7</v>
      </c>
      <c r="C18" s="222">
        <f>+'Т1 - број запослених'!AF19</f>
        <v>0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0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 x14ac:dyDescent="0.25">
      <c r="A19" s="340"/>
      <c r="B19" s="92" t="s">
        <v>49</v>
      </c>
      <c r="C19" s="224">
        <f>C20+C21</f>
        <v>0</v>
      </c>
      <c r="D19" s="83"/>
      <c r="E19" s="224">
        <f>E20+E21</f>
        <v>0</v>
      </c>
      <c r="F19" s="83"/>
      <c r="G19" s="224">
        <f>G20+G21</f>
        <v>0</v>
      </c>
      <c r="H19" s="83"/>
      <c r="I19" s="224">
        <f>I20+I21</f>
        <v>0</v>
      </c>
      <c r="J19" s="83"/>
      <c r="K19" s="224">
        <f>K20+K21</f>
        <v>0</v>
      </c>
      <c r="L19" s="83"/>
      <c r="M19" s="224">
        <f>M20+M21</f>
        <v>0</v>
      </c>
      <c r="N19" s="83"/>
      <c r="Q19" s="16"/>
    </row>
    <row r="20" spans="1:17" x14ac:dyDescent="0.25">
      <c r="A20" s="340"/>
      <c r="B20" s="35" t="s">
        <v>6</v>
      </c>
      <c r="C20" s="222">
        <f>+'Т1 - број запослених'!AF21</f>
        <v>0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0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 x14ac:dyDescent="0.3">
      <c r="A21" s="340"/>
      <c r="B21" s="36" t="s">
        <v>7</v>
      </c>
      <c r="C21" s="222">
        <f>+'Т1 - број запослених'!AF22</f>
        <v>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0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 x14ac:dyDescent="0.25">
      <c r="A22" s="340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 x14ac:dyDescent="0.25">
      <c r="A23" s="340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 x14ac:dyDescent="0.3">
      <c r="A24" s="340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 x14ac:dyDescent="0.25">
      <c r="A25" s="340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 x14ac:dyDescent="0.25">
      <c r="A26" s="340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 x14ac:dyDescent="0.3">
      <c r="A27" s="340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 x14ac:dyDescent="0.25">
      <c r="A28" s="340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 x14ac:dyDescent="0.25">
      <c r="A29" s="340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 x14ac:dyDescent="0.3">
      <c r="A30" s="340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 x14ac:dyDescent="0.25">
      <c r="A31" s="335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 x14ac:dyDescent="0.25">
      <c r="A32" s="336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 x14ac:dyDescent="0.25">
      <c r="A33" s="337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 x14ac:dyDescent="0.25">
      <c r="A34" s="335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 x14ac:dyDescent="0.25">
      <c r="A35" s="336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 x14ac:dyDescent="0.25">
      <c r="A36" s="337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 x14ac:dyDescent="0.25">
      <c r="A37" s="340">
        <v>6</v>
      </c>
      <c r="B37" s="39" t="s">
        <v>11</v>
      </c>
      <c r="C37" s="221">
        <f>SUM(C38:C39)</f>
        <v>0</v>
      </c>
      <c r="D37" s="83"/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0</v>
      </c>
      <c r="J37" s="83"/>
      <c r="K37" s="221">
        <f>SUM(K38:K39)</f>
        <v>0</v>
      </c>
      <c r="L37" s="83"/>
      <c r="M37" s="221">
        <f>SUM(M38:M39)</f>
        <v>0</v>
      </c>
      <c r="N37" s="83"/>
    </row>
    <row r="38" spans="1:17" x14ac:dyDescent="0.25">
      <c r="A38" s="340"/>
      <c r="B38" s="12" t="s">
        <v>10</v>
      </c>
      <c r="C38" s="222">
        <f>+'Т1 - број запослених'!AF39</f>
        <v>0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0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 x14ac:dyDescent="0.25">
      <c r="A39" s="340"/>
      <c r="B39" s="12" t="s">
        <v>9</v>
      </c>
      <c r="C39" s="222">
        <f>+'Т1 - број запослених'!AF40</f>
        <v>0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0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 x14ac:dyDescent="0.25">
      <c r="A40" s="335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 x14ac:dyDescent="0.25">
      <c r="A41" s="336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 x14ac:dyDescent="0.25">
      <c r="A42" s="336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 x14ac:dyDescent="0.3">
      <c r="A43" s="336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 x14ac:dyDescent="0.25">
      <c r="A44" s="336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 x14ac:dyDescent="0.25">
      <c r="A45" s="336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 x14ac:dyDescent="0.3">
      <c r="A46" s="336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 x14ac:dyDescent="0.25">
      <c r="A47" s="336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 x14ac:dyDescent="0.25">
      <c r="A48" s="336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 x14ac:dyDescent="0.3">
      <c r="A49" s="336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 x14ac:dyDescent="0.25">
      <c r="A50" s="336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 x14ac:dyDescent="0.25">
      <c r="A51" s="336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 x14ac:dyDescent="0.3">
      <c r="A52" s="337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60" x14ac:dyDescent="0.25">
      <c r="A53" s="40">
        <v>8</v>
      </c>
      <c r="B53" s="102" t="s">
        <v>12</v>
      </c>
      <c r="C53" s="100">
        <f t="shared" ref="C53" si="8">C8+C12+C15+C31+C34+C37+C40</f>
        <v>0</v>
      </c>
      <c r="D53" s="41">
        <f t="shared" ref="D53:G53" si="9">D8+D12+D15+D31+D34+D37+D40</f>
        <v>0</v>
      </c>
      <c r="E53" s="226">
        <f t="shared" ref="E53" si="10">E8+E12+E15+E31+E34+E37+E40</f>
        <v>0</v>
      </c>
      <c r="F53" s="41">
        <f t="shared" ref="F53:L53" si="11">F8+F12+F15+F31+F34+F37+F40</f>
        <v>0</v>
      </c>
      <c r="G53" s="226">
        <f t="shared" si="9"/>
        <v>0</v>
      </c>
      <c r="H53" s="41">
        <f t="shared" si="11"/>
        <v>0</v>
      </c>
      <c r="I53" s="226">
        <f t="shared" si="11"/>
        <v>0</v>
      </c>
      <c r="J53" s="41">
        <f t="shared" si="11"/>
        <v>0</v>
      </c>
      <c r="K53" s="226">
        <f t="shared" si="11"/>
        <v>0</v>
      </c>
      <c r="L53" s="41">
        <f t="shared" si="11"/>
        <v>0</v>
      </c>
      <c r="M53" s="226">
        <f t="shared" ref="M53:N53" si="12">M8+M12+M15+M31+M34+M37+M40</f>
        <v>0</v>
      </c>
      <c r="N53" s="41">
        <f t="shared" si="12"/>
        <v>0</v>
      </c>
    </row>
    <row r="54" spans="1:17" x14ac:dyDescent="0.25">
      <c r="A54" s="42"/>
      <c r="B54" s="35" t="s">
        <v>5</v>
      </c>
      <c r="C54" s="222">
        <f>+'Т1 - број запослених'!AF55</f>
        <v>0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0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2">
        <f>+'Т1 - број запослених'!AF56</f>
        <v>0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0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2">
        <f>+'Т1 - број запослених'!AF57</f>
        <v>0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0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sheetProtection formatColumns="0" formatRows="0"/>
  <mergeCells count="26"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L7" sqref="L7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34" t="s">
        <v>79</v>
      </c>
      <c r="B2" s="334"/>
      <c r="C2" s="352">
        <f>+'Т1 - број запослених'!C2:L2</f>
        <v>0</v>
      </c>
      <c r="D2" s="352"/>
      <c r="E2" s="352"/>
      <c r="F2" s="352"/>
      <c r="G2" s="7"/>
      <c r="H2" s="7"/>
    </row>
    <row r="4" spans="1:9" ht="43.5" customHeight="1" x14ac:dyDescent="0.25">
      <c r="B4" s="351" t="s">
        <v>141</v>
      </c>
      <c r="C4" s="351"/>
      <c r="D4" s="351"/>
      <c r="E4" s="351"/>
      <c r="F4" s="351"/>
      <c r="G4" s="351"/>
      <c r="H4" s="351"/>
    </row>
    <row r="6" spans="1:9" ht="18.75" x14ac:dyDescent="0.3">
      <c r="B6" s="238" t="s">
        <v>37</v>
      </c>
      <c r="H6" s="32"/>
    </row>
    <row r="7" spans="1:9" ht="93" customHeight="1" x14ac:dyDescent="0.25">
      <c r="A7" s="33" t="s">
        <v>2</v>
      </c>
      <c r="B7" s="33" t="s">
        <v>142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143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 x14ac:dyDescent="0.25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topLeftCell="B1" zoomScale="110" zoomScaleNormal="110" workbookViewId="0">
      <selection activeCell="L10" sqref="L10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34" t="s">
        <v>79</v>
      </c>
      <c r="B2" s="334"/>
      <c r="C2" s="352">
        <f>+'Т1 - број запослених'!C2:L2</f>
        <v>0</v>
      </c>
      <c r="D2" s="352"/>
      <c r="E2" s="352"/>
      <c r="F2" s="57"/>
      <c r="G2" s="7"/>
      <c r="H2" s="7"/>
    </row>
    <row r="3" spans="1:11" ht="15.75" x14ac:dyDescent="0.25">
      <c r="I3" s="14"/>
    </row>
    <row r="4" spans="1:11" ht="15.75" x14ac:dyDescent="0.25">
      <c r="C4" s="334" t="s">
        <v>144</v>
      </c>
      <c r="D4" s="334"/>
      <c r="E4" s="334"/>
      <c r="F4" s="334"/>
      <c r="G4" s="334"/>
      <c r="H4" s="334"/>
      <c r="I4" s="334"/>
    </row>
    <row r="6" spans="1:11" ht="18.75" x14ac:dyDescent="0.3">
      <c r="B6" s="238" t="s">
        <v>38</v>
      </c>
      <c r="C6" s="353">
        <v>2018</v>
      </c>
      <c r="D6" s="353"/>
      <c r="E6" s="353"/>
      <c r="F6" s="353"/>
      <c r="G6" s="353">
        <v>2019</v>
      </c>
      <c r="H6" s="353"/>
      <c r="I6" s="353"/>
      <c r="J6" s="353"/>
    </row>
    <row r="7" spans="1:11" s="46" customFormat="1" ht="100.5" customHeight="1" x14ac:dyDescent="0.25">
      <c r="A7" s="43" t="s">
        <v>2</v>
      </c>
      <c r="B7" s="43" t="s">
        <v>0</v>
      </c>
      <c r="C7" s="43" t="s">
        <v>145</v>
      </c>
      <c r="D7" s="43" t="s">
        <v>83</v>
      </c>
      <c r="E7" s="43" t="s">
        <v>84</v>
      </c>
      <c r="F7" s="43" t="s">
        <v>146</v>
      </c>
      <c r="G7" s="43" t="s">
        <v>147</v>
      </c>
      <c r="H7" s="43" t="s">
        <v>148</v>
      </c>
      <c r="I7" s="56" t="s">
        <v>67</v>
      </c>
      <c r="J7" s="43" t="s">
        <v>149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123</v>
      </c>
      <c r="C9" s="84"/>
      <c r="D9" s="84"/>
      <c r="E9" s="84"/>
      <c r="F9" s="84"/>
      <c r="G9" s="84"/>
      <c r="H9" s="84"/>
      <c r="I9" s="236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6">
        <f>G10-H10</f>
        <v>0</v>
      </c>
      <c r="J10" s="85"/>
    </row>
    <row r="11" spans="1:11" ht="57.75" x14ac:dyDescent="0.25">
      <c r="A11" s="340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6">
        <f t="shared" si="1"/>
        <v>0</v>
      </c>
      <c r="J11" s="236">
        <f t="shared" si="1"/>
        <v>0</v>
      </c>
      <c r="K11" s="16"/>
    </row>
    <row r="12" spans="1:11" x14ac:dyDescent="0.25">
      <c r="A12" s="340"/>
      <c r="B12" s="81" t="s">
        <v>48</v>
      </c>
      <c r="C12" s="233"/>
      <c r="D12" s="233"/>
      <c r="E12" s="233"/>
      <c r="F12" s="233"/>
      <c r="G12" s="233"/>
      <c r="H12" s="233"/>
      <c r="I12" s="236">
        <f>G12-H12</f>
        <v>0</v>
      </c>
      <c r="J12" s="82"/>
      <c r="K12" s="16"/>
    </row>
    <row r="13" spans="1:11" x14ac:dyDescent="0.25">
      <c r="A13" s="340"/>
      <c r="B13" s="81" t="s">
        <v>49</v>
      </c>
      <c r="C13" s="233"/>
      <c r="D13" s="233"/>
      <c r="E13" s="233"/>
      <c r="F13" s="233"/>
      <c r="G13" s="233"/>
      <c r="H13" s="233"/>
      <c r="I13" s="236">
        <f t="shared" ref="I13:I19" si="2">G13-H13</f>
        <v>0</v>
      </c>
      <c r="J13" s="82"/>
      <c r="K13" s="16"/>
    </row>
    <row r="14" spans="1:11" x14ac:dyDescent="0.25">
      <c r="A14" s="340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 x14ac:dyDescent="0.25">
      <c r="A15" s="340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 x14ac:dyDescent="0.25">
      <c r="A16" s="340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6">
        <f t="shared" si="2"/>
        <v>0</v>
      </c>
      <c r="J19" s="85"/>
    </row>
    <row r="20" spans="1:19" ht="29.25" x14ac:dyDescent="0.25">
      <c r="A20" s="340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 x14ac:dyDescent="0.25">
      <c r="A21" s="340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 x14ac:dyDescent="0.25">
      <c r="A22" s="340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 x14ac:dyDescent="0.25">
      <c r="A23" s="340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 x14ac:dyDescent="0.25">
      <c r="A24" s="340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5">
        <f t="shared" ref="C25:J25" si="6">C9+C10+C11+C17+C18+C19+C20</f>
        <v>0</v>
      </c>
      <c r="D25" s="235">
        <f t="shared" si="6"/>
        <v>0</v>
      </c>
      <c r="E25" s="235">
        <f t="shared" si="6"/>
        <v>0</v>
      </c>
      <c r="F25" s="235">
        <f t="shared" si="6"/>
        <v>0</v>
      </c>
      <c r="G25" s="235">
        <f t="shared" si="6"/>
        <v>0</v>
      </c>
      <c r="H25" s="235">
        <f t="shared" si="6"/>
        <v>0</v>
      </c>
      <c r="I25" s="53">
        <f t="shared" si="6"/>
        <v>0</v>
      </c>
      <c r="J25" s="53">
        <f t="shared" si="6"/>
        <v>0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110" zoomScaleNormal="110" workbookViewId="0">
      <selection activeCell="F7" sqref="F7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4" t="s">
        <v>79</v>
      </c>
      <c r="B2" s="354"/>
      <c r="C2" s="346">
        <f>+'Т1 - број запослених'!C2:L2</f>
        <v>0</v>
      </c>
      <c r="D2" s="346"/>
      <c r="E2" s="346"/>
    </row>
    <row r="4" spans="1:10" ht="15.75" x14ac:dyDescent="0.25">
      <c r="C4" s="13" t="s">
        <v>150</v>
      </c>
      <c r="D4" s="13"/>
      <c r="E4" s="13"/>
      <c r="F4" s="13"/>
    </row>
    <row r="6" spans="1:10" ht="18.75" x14ac:dyDescent="0.3">
      <c r="B6" s="238" t="s">
        <v>39</v>
      </c>
      <c r="C6" s="353">
        <v>2018</v>
      </c>
      <c r="D6" s="353"/>
      <c r="E6" s="353"/>
      <c r="F6" s="353">
        <v>2019</v>
      </c>
      <c r="G6" s="353"/>
    </row>
    <row r="7" spans="1:10" ht="59.25" x14ac:dyDescent="0.25">
      <c r="A7" s="43" t="s">
        <v>2</v>
      </c>
      <c r="B7" s="43" t="s">
        <v>0</v>
      </c>
      <c r="C7" s="43" t="s">
        <v>151</v>
      </c>
      <c r="D7" s="43" t="s">
        <v>152</v>
      </c>
      <c r="E7" s="43" t="s">
        <v>153</v>
      </c>
      <c r="F7" s="43" t="s">
        <v>185</v>
      </c>
      <c r="G7" s="43" t="s">
        <v>154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123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35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36"/>
      <c r="B12" s="81" t="s">
        <v>48</v>
      </c>
      <c r="C12" s="233"/>
      <c r="D12" s="233"/>
      <c r="E12" s="233"/>
      <c r="F12" s="233"/>
      <c r="G12" s="233"/>
      <c r="J12" s="16"/>
    </row>
    <row r="13" spans="1:10" x14ac:dyDescent="0.25">
      <c r="A13" s="336"/>
      <c r="B13" s="81" t="s">
        <v>49</v>
      </c>
      <c r="C13" s="233"/>
      <c r="D13" s="233"/>
      <c r="E13" s="233"/>
      <c r="F13" s="233"/>
      <c r="G13" s="233"/>
      <c r="J13" s="16"/>
    </row>
    <row r="14" spans="1:10" x14ac:dyDescent="0.25">
      <c r="A14" s="336"/>
      <c r="B14" s="81" t="s">
        <v>50</v>
      </c>
      <c r="C14" s="233"/>
      <c r="D14" s="233"/>
      <c r="E14" s="233"/>
      <c r="F14" s="233"/>
      <c r="G14" s="233"/>
      <c r="J14" s="16"/>
    </row>
    <row r="15" spans="1:10" x14ac:dyDescent="0.25">
      <c r="A15" s="336"/>
      <c r="B15" s="81" t="s">
        <v>51</v>
      </c>
      <c r="C15" s="233"/>
      <c r="D15" s="233"/>
      <c r="E15" s="233"/>
      <c r="F15" s="233"/>
      <c r="G15" s="233"/>
      <c r="J15" s="16"/>
    </row>
    <row r="16" spans="1:10" x14ac:dyDescent="0.25">
      <c r="A16" s="337"/>
      <c r="B16" s="81" t="s">
        <v>52</v>
      </c>
      <c r="C16" s="233"/>
      <c r="D16" s="233"/>
      <c r="E16" s="233"/>
      <c r="F16" s="233"/>
      <c r="G16" s="233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40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40"/>
      <c r="B21" s="81" t="s">
        <v>48</v>
      </c>
      <c r="C21" s="233"/>
      <c r="D21" s="233"/>
      <c r="E21" s="233"/>
      <c r="F21" s="233"/>
      <c r="G21" s="233"/>
      <c r="J21" s="16"/>
    </row>
    <row r="22" spans="1:10" x14ac:dyDescent="0.25">
      <c r="A22" s="340"/>
      <c r="B22" s="81" t="s">
        <v>49</v>
      </c>
      <c r="C22" s="233"/>
      <c r="D22" s="233"/>
      <c r="E22" s="233"/>
      <c r="F22" s="233"/>
      <c r="G22" s="233"/>
      <c r="J22" s="16"/>
    </row>
    <row r="23" spans="1:10" x14ac:dyDescent="0.25">
      <c r="A23" s="340"/>
      <c r="B23" s="81" t="s">
        <v>50</v>
      </c>
      <c r="C23" s="233"/>
      <c r="D23" s="233"/>
      <c r="E23" s="233"/>
      <c r="F23" s="233"/>
      <c r="G23" s="233"/>
      <c r="J23" s="16"/>
    </row>
    <row r="24" spans="1:10" x14ac:dyDescent="0.25">
      <c r="A24" s="340"/>
      <c r="B24" s="81" t="s">
        <v>51</v>
      </c>
      <c r="C24" s="233"/>
      <c r="D24" s="233"/>
      <c r="E24" s="233"/>
      <c r="F24" s="233"/>
      <c r="G24" s="233"/>
      <c r="J24" s="16"/>
    </row>
    <row r="25" spans="1:10" ht="31.5" x14ac:dyDescent="0.2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13" sqref="L13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66" t="s">
        <v>79</v>
      </c>
      <c r="B2" s="366"/>
      <c r="C2" s="358">
        <f>+'Т1 - број запослених'!C2:L2</f>
        <v>0</v>
      </c>
      <c r="D2" s="358"/>
      <c r="E2" s="358"/>
      <c r="F2" s="358"/>
    </row>
    <row r="3" spans="1:15" x14ac:dyDescent="0.25">
      <c r="A3" s="7"/>
      <c r="B3" s="7"/>
    </row>
    <row r="4" spans="1:15" ht="15.75" x14ac:dyDescent="0.25">
      <c r="C4" s="334" t="s">
        <v>155</v>
      </c>
      <c r="D4" s="334"/>
      <c r="E4" s="334"/>
      <c r="F4" s="334"/>
      <c r="G4" s="334"/>
      <c r="H4" s="334"/>
      <c r="I4" s="13"/>
      <c r="J4" s="13"/>
    </row>
    <row r="6" spans="1:15" ht="19.5" customHeight="1" x14ac:dyDescent="0.3">
      <c r="B6" s="238" t="s">
        <v>104</v>
      </c>
      <c r="C6" s="370">
        <v>2018</v>
      </c>
      <c r="D6" s="370"/>
      <c r="E6" s="370"/>
      <c r="F6" s="370"/>
      <c r="G6" s="370"/>
      <c r="H6" s="370"/>
      <c r="I6" s="355">
        <v>2019</v>
      </c>
      <c r="J6" s="356"/>
      <c r="K6" s="356"/>
      <c r="L6" s="357"/>
    </row>
    <row r="7" spans="1:15" ht="37.5" customHeight="1" x14ac:dyDescent="0.25">
      <c r="A7" s="359" t="s">
        <v>2</v>
      </c>
      <c r="B7" s="367" t="s">
        <v>0</v>
      </c>
      <c r="C7" s="362" t="s">
        <v>85</v>
      </c>
      <c r="D7" s="363"/>
      <c r="E7" s="362" t="s">
        <v>156</v>
      </c>
      <c r="F7" s="363"/>
      <c r="G7" s="359" t="s">
        <v>157</v>
      </c>
      <c r="H7" s="359" t="s">
        <v>158</v>
      </c>
      <c r="I7" s="364" t="s">
        <v>159</v>
      </c>
      <c r="J7" s="365"/>
      <c r="K7" s="359" t="s">
        <v>160</v>
      </c>
      <c r="L7" s="359" t="s">
        <v>161</v>
      </c>
    </row>
    <row r="8" spans="1:15" ht="30" customHeight="1" x14ac:dyDescent="0.25">
      <c r="A8" s="360"/>
      <c r="B8" s="368"/>
      <c r="C8" s="359" t="s">
        <v>40</v>
      </c>
      <c r="D8" s="50" t="s">
        <v>64</v>
      </c>
      <c r="E8" s="359" t="s">
        <v>40</v>
      </c>
      <c r="F8" s="50" t="s">
        <v>64</v>
      </c>
      <c r="G8" s="360"/>
      <c r="H8" s="360"/>
      <c r="I8" s="359" t="s">
        <v>40</v>
      </c>
      <c r="J8" s="50" t="s">
        <v>64</v>
      </c>
      <c r="K8" s="360"/>
      <c r="L8" s="360"/>
    </row>
    <row r="9" spans="1:15" ht="56.25" customHeight="1" x14ac:dyDescent="0.25">
      <c r="A9" s="361"/>
      <c r="B9" s="369"/>
      <c r="C9" s="361"/>
      <c r="D9" s="80"/>
      <c r="E9" s="361"/>
      <c r="F9" s="80"/>
      <c r="G9" s="361"/>
      <c r="H9" s="361"/>
      <c r="I9" s="361"/>
      <c r="J9" s="80"/>
      <c r="K9" s="361"/>
      <c r="L9" s="361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40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40"/>
      <c r="B14" s="81" t="s">
        <v>48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O14" s="16"/>
    </row>
    <row r="15" spans="1:15" x14ac:dyDescent="0.25">
      <c r="A15" s="340"/>
      <c r="B15" s="81" t="s">
        <v>49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O15" s="16"/>
    </row>
    <row r="16" spans="1:15" x14ac:dyDescent="0.25">
      <c r="A16" s="340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 x14ac:dyDescent="0.25">
      <c r="A17" s="340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40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0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0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 x14ac:dyDescent="0.25">
      <c r="A24" s="340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 x14ac:dyDescent="0.25">
      <c r="A25" s="340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 x14ac:dyDescent="0.25">
      <c r="A26" s="340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 x14ac:dyDescent="0.25">
      <c r="A27" s="40">
        <v>8</v>
      </c>
      <c r="B27" s="49" t="s">
        <v>41</v>
      </c>
      <c r="C27" s="235">
        <f t="shared" ref="C27:L27" si="6">C11+C12+C13+C19+C20+C21+C22</f>
        <v>0</v>
      </c>
      <c r="D27" s="235">
        <f t="shared" si="6"/>
        <v>0</v>
      </c>
      <c r="E27" s="235">
        <f t="shared" si="6"/>
        <v>0</v>
      </c>
      <c r="F27" s="235">
        <f t="shared" si="6"/>
        <v>0</v>
      </c>
      <c r="G27" s="235">
        <f t="shared" si="6"/>
        <v>0</v>
      </c>
      <c r="H27" s="235">
        <f t="shared" si="6"/>
        <v>0</v>
      </c>
      <c r="I27" s="235">
        <f t="shared" si="6"/>
        <v>0</v>
      </c>
      <c r="J27" s="235">
        <f t="shared" si="6"/>
        <v>0</v>
      </c>
      <c r="K27" s="235">
        <f t="shared" si="6"/>
        <v>0</v>
      </c>
      <c r="L27" s="235">
        <f t="shared" si="6"/>
        <v>0</v>
      </c>
    </row>
  </sheetData>
  <sheetProtection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"/>
  <sheetViews>
    <sheetView view="pageBreakPreview" topLeftCell="A7" zoomScale="80" zoomScaleNormal="60" zoomScaleSheetLayoutView="80" workbookViewId="0">
      <selection activeCell="C4" sqref="C4:Y4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 x14ac:dyDescent="0.25">
      <c r="A2" s="334" t="s">
        <v>79</v>
      </c>
      <c r="B2" s="334"/>
      <c r="C2" s="346">
        <f>+'Т1 - број запослених'!C2:L2</f>
        <v>0</v>
      </c>
      <c r="D2" s="346"/>
      <c r="E2" s="346"/>
      <c r="F2" s="346"/>
      <c r="G2" s="346"/>
      <c r="H2" s="346"/>
      <c r="I2" s="79"/>
      <c r="J2" s="79"/>
    </row>
    <row r="4" spans="1:25" ht="15.75" x14ac:dyDescent="0.25">
      <c r="C4" s="334" t="s">
        <v>162</v>
      </c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</row>
    <row r="5" spans="1:25" x14ac:dyDescent="0.25">
      <c r="A5" s="16"/>
      <c r="C5" s="7"/>
      <c r="D5" s="7"/>
      <c r="E5" s="7"/>
    </row>
    <row r="6" spans="1:25" ht="18.75" x14ac:dyDescent="0.3">
      <c r="B6" s="231" t="s">
        <v>105</v>
      </c>
    </row>
    <row r="7" spans="1:25" ht="18.75" customHeight="1" x14ac:dyDescent="0.25">
      <c r="A7" s="378" t="s">
        <v>2</v>
      </c>
      <c r="B7" s="378" t="s">
        <v>14</v>
      </c>
      <c r="C7" s="371" t="s">
        <v>15</v>
      </c>
      <c r="D7" s="371" t="s">
        <v>16</v>
      </c>
      <c r="E7" s="374" t="s">
        <v>36</v>
      </c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75"/>
      <c r="R7" s="371" t="s">
        <v>20</v>
      </c>
      <c r="S7" s="371" t="s">
        <v>22</v>
      </c>
      <c r="T7" s="371" t="s">
        <v>73</v>
      </c>
      <c r="U7" s="371" t="s">
        <v>78</v>
      </c>
      <c r="V7" s="371" t="s">
        <v>80</v>
      </c>
      <c r="W7" s="371" t="s">
        <v>72</v>
      </c>
      <c r="X7" s="371" t="s">
        <v>23</v>
      </c>
      <c r="Y7" s="371" t="s">
        <v>24</v>
      </c>
    </row>
    <row r="8" spans="1:25" ht="141" customHeight="1" x14ac:dyDescent="0.25">
      <c r="A8" s="379"/>
      <c r="B8" s="379"/>
      <c r="C8" s="372"/>
      <c r="D8" s="372"/>
      <c r="E8" s="374" t="s">
        <v>81</v>
      </c>
      <c r="F8" s="375"/>
      <c r="G8" s="374" t="s">
        <v>76</v>
      </c>
      <c r="H8" s="375"/>
      <c r="I8" s="374" t="s">
        <v>35</v>
      </c>
      <c r="J8" s="375"/>
      <c r="K8" s="374" t="s">
        <v>46</v>
      </c>
      <c r="L8" s="375"/>
      <c r="M8" s="374" t="s">
        <v>17</v>
      </c>
      <c r="N8" s="375"/>
      <c r="O8" s="374" t="s">
        <v>18</v>
      </c>
      <c r="P8" s="375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 x14ac:dyDescent="0.25">
      <c r="A9" s="380"/>
      <c r="B9" s="380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SUM(Q11:Q21)</f>
        <v>84.12</v>
      </c>
      <c r="R10" s="62"/>
      <c r="S10" s="63"/>
      <c r="T10" s="67">
        <f t="shared" ref="T10:Y10" si="0">SUM(T11:T21)</f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</row>
    <row r="11" spans="1:25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f>C11+D11+F11+H11+J11+L11+N11+P11</f>
        <v>0</v>
      </c>
      <c r="R11" s="71"/>
      <c r="S11" s="21">
        <f>Q11*R11</f>
        <v>0</v>
      </c>
      <c r="T11" s="77"/>
      <c r="U11" s="77"/>
      <c r="V11" s="77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13" si="1">C12+D12+F12+H12+J12+L12+N12+P12</f>
        <v>0</v>
      </c>
      <c r="R12" s="72"/>
      <c r="S12" s="21">
        <f>Q12*R12</f>
        <v>0</v>
      </c>
      <c r="T12" s="78"/>
      <c r="U12" s="78"/>
      <c r="V12" s="78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f t="shared" si="1"/>
        <v>12.05</v>
      </c>
      <c r="R13" s="72"/>
      <c r="S13" s="21">
        <f t="shared" ref="S13:S31" si="4">Q13*R13</f>
        <v>0</v>
      </c>
      <c r="T13" s="78"/>
      <c r="U13" s="78"/>
      <c r="V13" s="78"/>
      <c r="W13" s="21">
        <f t="shared" si="2"/>
        <v>0</v>
      </c>
      <c r="X13" s="61">
        <f t="shared" ref="X13" si="5">W13/0.701</f>
        <v>0</v>
      </c>
      <c r="Y13" s="21">
        <f t="shared" si="3"/>
        <v>0</v>
      </c>
    </row>
    <row r="14" spans="1:25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ref="Q14:Q21" si="6">C14+D14+F14+H14+J14+L14+N14+P14</f>
        <v>10.77</v>
      </c>
      <c r="R14" s="71"/>
      <c r="S14" s="21">
        <f t="shared" si="4"/>
        <v>0</v>
      </c>
      <c r="T14" s="77"/>
      <c r="U14" s="77"/>
      <c r="V14" s="77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6"/>
        <v>10.45</v>
      </c>
      <c r="R15" s="71"/>
      <c r="S15" s="21">
        <f t="shared" si="4"/>
        <v>0</v>
      </c>
      <c r="T15" s="77"/>
      <c r="U15" s="77"/>
      <c r="V15" s="77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0">
        <f t="shared" si="6"/>
        <v>9.91</v>
      </c>
      <c r="R16" s="71"/>
      <c r="S16" s="21">
        <f t="shared" si="4"/>
        <v>0</v>
      </c>
      <c r="T16" s="77"/>
      <c r="U16" s="77"/>
      <c r="V16" s="77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6"/>
        <v>8.9499999999999993</v>
      </c>
      <c r="R17" s="71"/>
      <c r="S17" s="21">
        <f t="shared" si="4"/>
        <v>0</v>
      </c>
      <c r="T17" s="77"/>
      <c r="U17" s="77"/>
      <c r="V17" s="77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6"/>
        <v>8.85</v>
      </c>
      <c r="R18" s="71"/>
      <c r="S18" s="21">
        <f t="shared" si="4"/>
        <v>0</v>
      </c>
      <c r="T18" s="77"/>
      <c r="U18" s="77"/>
      <c r="V18" s="77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0">
        <f t="shared" si="6"/>
        <v>8.74</v>
      </c>
      <c r="R19" s="71"/>
      <c r="S19" s="21">
        <f t="shared" si="4"/>
        <v>0</v>
      </c>
      <c r="T19" s="77"/>
      <c r="U19" s="77"/>
      <c r="V19" s="77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6"/>
        <v>8</v>
      </c>
      <c r="R20" s="71"/>
      <c r="S20" s="21">
        <f t="shared" si="4"/>
        <v>0</v>
      </c>
      <c r="T20" s="77"/>
      <c r="U20" s="77"/>
      <c r="V20" s="77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6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84.12</v>
      </c>
      <c r="R22" s="62"/>
      <c r="S22" s="63">
        <f t="shared" si="4"/>
        <v>0</v>
      </c>
      <c r="T22" s="67">
        <f t="shared" ref="T22:Y22" si="8">SUM(T23:T31)</f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>
        <f t="shared" si="8"/>
        <v>0</v>
      </c>
      <c r="Y22" s="67">
        <f t="shared" si="8"/>
        <v>0</v>
      </c>
    </row>
    <row r="23" spans="1:25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f t="shared" ref="Q23:Q31" si="9">C23+D23+F23+H23+J23+L23+N23+P23</f>
        <v>12.05</v>
      </c>
      <c r="R23" s="71"/>
      <c r="S23" s="21">
        <f t="shared" si="4"/>
        <v>0</v>
      </c>
      <c r="T23" s="77"/>
      <c r="U23" s="77"/>
      <c r="V23" s="77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f t="shared" si="9"/>
        <v>10.77</v>
      </c>
      <c r="R24" s="71"/>
      <c r="S24" s="21">
        <f t="shared" si="4"/>
        <v>0</v>
      </c>
      <c r="T24" s="77"/>
      <c r="U24" s="77"/>
      <c r="V24" s="77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9"/>
        <v>10.45</v>
      </c>
      <c r="R25" s="71"/>
      <c r="S25" s="21">
        <f t="shared" si="4"/>
        <v>0</v>
      </c>
      <c r="T25" s="77"/>
      <c r="U25" s="77"/>
      <c r="V25" s="77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9"/>
        <v>9.91</v>
      </c>
      <c r="R26" s="71"/>
      <c r="S26" s="21">
        <f t="shared" si="4"/>
        <v>0</v>
      </c>
      <c r="T26" s="77"/>
      <c r="U26" s="77"/>
      <c r="V26" s="77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9"/>
        <v>8.9499999999999993</v>
      </c>
      <c r="R27" s="71"/>
      <c r="S27" s="21">
        <f t="shared" si="4"/>
        <v>0</v>
      </c>
      <c r="T27" s="77"/>
      <c r="U27" s="77"/>
      <c r="V27" s="77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9"/>
        <v>8.85</v>
      </c>
      <c r="R28" s="71"/>
      <c r="S28" s="21">
        <f t="shared" si="4"/>
        <v>0</v>
      </c>
      <c r="T28" s="77"/>
      <c r="U28" s="77"/>
      <c r="V28" s="77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9"/>
        <v>8.74</v>
      </c>
      <c r="R29" s="71"/>
      <c r="S29" s="21">
        <f t="shared" si="4"/>
        <v>0</v>
      </c>
      <c r="T29" s="77"/>
      <c r="U29" s="77"/>
      <c r="V29" s="77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9"/>
        <v>8</v>
      </c>
      <c r="R30" s="71"/>
      <c r="S30" s="21">
        <f t="shared" si="4"/>
        <v>0</v>
      </c>
      <c r="T30" s="77"/>
      <c r="U30" s="77"/>
      <c r="V30" s="77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9"/>
        <v>6.4</v>
      </c>
      <c r="R31" s="71"/>
      <c r="S31" s="21">
        <f t="shared" si="4"/>
        <v>0</v>
      </c>
      <c r="T31" s="77"/>
      <c r="U31" s="77"/>
      <c r="V31" s="77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4" t="s">
        <v>72</v>
      </c>
      <c r="U34" s="375"/>
      <c r="V34" s="40" t="s">
        <v>23</v>
      </c>
      <c r="W34" s="17" t="s">
        <v>3</v>
      </c>
      <c r="X34" s="70" t="s">
        <v>74</v>
      </c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76">
        <f>W32</f>
        <v>0</v>
      </c>
      <c r="U35" s="377"/>
      <c r="V35" s="69">
        <f>X32</f>
        <v>0</v>
      </c>
      <c r="W35" s="69">
        <f>T32</f>
        <v>0</v>
      </c>
      <c r="X35" s="21" t="e">
        <f>V35/W35</f>
        <v>#DIV/0!</v>
      </c>
      <c r="Y35" s="7"/>
    </row>
    <row r="36" spans="1: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 x14ac:dyDescent="0.25">
      <c r="Q38" s="7"/>
      <c r="R38" s="30"/>
      <c r="S38" s="7"/>
    </row>
    <row r="39" spans="1:25" x14ac:dyDescent="0.25">
      <c r="Q39" s="7"/>
      <c r="R39" s="7"/>
      <c r="S39" s="7"/>
    </row>
    <row r="40" spans="1:25" x14ac:dyDescent="0.25">
      <c r="Q40" s="7"/>
      <c r="R40" s="30"/>
      <c r="S40" s="7"/>
    </row>
    <row r="41" spans="1:25" x14ac:dyDescent="0.25">
      <c r="Q41" s="7"/>
      <c r="R41" s="30"/>
      <c r="S41" s="7"/>
    </row>
    <row r="42" spans="1:25" x14ac:dyDescent="0.25">
      <c r="Q42" s="7"/>
      <c r="R42" s="30"/>
      <c r="S42" s="7"/>
    </row>
    <row r="43" spans="1:25" x14ac:dyDescent="0.25">
      <c r="Q43" s="7"/>
      <c r="R43" s="7"/>
      <c r="S43" s="7"/>
    </row>
    <row r="44" spans="1:25" x14ac:dyDescent="0.25">
      <c r="Q44" s="7"/>
      <c r="R44" s="30"/>
      <c r="S44" s="7"/>
    </row>
    <row r="45" spans="1:25" x14ac:dyDescent="0.25">
      <c r="Q45" s="7"/>
      <c r="R45" s="30"/>
      <c r="S45" s="7"/>
    </row>
    <row r="46" spans="1:25" x14ac:dyDescent="0.25">
      <c r="Q46" s="7"/>
      <c r="R46" s="30"/>
      <c r="S46" s="7"/>
    </row>
    <row r="47" spans="1:25" x14ac:dyDescent="0.25">
      <c r="Q47" s="7"/>
      <c r="R47" s="7"/>
      <c r="S47" s="7"/>
    </row>
    <row r="48" spans="1:25" x14ac:dyDescent="0.25">
      <c r="Q48" s="7"/>
      <c r="R48" s="31"/>
      <c r="S48" s="7"/>
    </row>
  </sheetData>
  <sheetProtection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 x14ac:dyDescent="0.25">
      <c r="A2" s="334" t="s">
        <v>79</v>
      </c>
      <c r="B2" s="334"/>
      <c r="C2" s="273">
        <f>+'Т1 - број запослених'!C2:L2</f>
        <v>0</v>
      </c>
      <c r="D2" s="229"/>
      <c r="E2" s="229"/>
      <c r="F2" s="227"/>
      <c r="G2" s="219"/>
      <c r="H2" s="7"/>
    </row>
    <row r="3" spans="1:18" ht="15.75" x14ac:dyDescent="0.25">
      <c r="I3" s="107"/>
    </row>
    <row r="4" spans="1:18" ht="15.75" x14ac:dyDescent="0.25">
      <c r="C4" s="13" t="s">
        <v>163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238" t="s">
        <v>77</v>
      </c>
      <c r="C6" s="353">
        <v>2016</v>
      </c>
      <c r="D6" s="353"/>
      <c r="E6" s="353"/>
      <c r="F6" s="353"/>
      <c r="G6" s="353">
        <v>2017</v>
      </c>
      <c r="H6" s="353"/>
      <c r="I6" s="353"/>
      <c r="J6" s="353"/>
      <c r="K6" s="382">
        <v>2018</v>
      </c>
      <c r="L6" s="383"/>
      <c r="M6" s="383"/>
      <c r="N6" s="384"/>
      <c r="O6" s="382">
        <v>2019</v>
      </c>
      <c r="P6" s="383"/>
      <c r="Q6" s="383"/>
      <c r="R6" s="384"/>
    </row>
    <row r="7" spans="1:18" s="46" customFormat="1" ht="100.5" customHeight="1" x14ac:dyDescent="0.25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 x14ac:dyDescent="0.25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 x14ac:dyDescent="0.25">
      <c r="A9" s="105">
        <v>1</v>
      </c>
      <c r="B9" s="34" t="s">
        <v>123</v>
      </c>
      <c r="C9" s="241"/>
      <c r="D9" s="241"/>
      <c r="E9" s="241"/>
      <c r="F9" s="241"/>
      <c r="G9" s="241"/>
      <c r="H9" s="241"/>
      <c r="I9" s="241"/>
      <c r="J9" s="241"/>
      <c r="K9" s="242"/>
      <c r="L9" s="242"/>
      <c r="M9" s="242"/>
      <c r="N9" s="242"/>
      <c r="O9" s="242"/>
      <c r="P9" s="242"/>
      <c r="Q9" s="242"/>
      <c r="R9" s="242"/>
    </row>
    <row r="10" spans="1:18" x14ac:dyDescent="0.25">
      <c r="A10" s="105">
        <v>2</v>
      </c>
      <c r="B10" s="34" t="s">
        <v>8</v>
      </c>
      <c r="C10" s="241"/>
      <c r="D10" s="241"/>
      <c r="E10" s="241"/>
      <c r="F10" s="241"/>
      <c r="G10" s="241"/>
      <c r="H10" s="241"/>
      <c r="I10" s="241"/>
      <c r="J10" s="241"/>
      <c r="K10" s="242"/>
      <c r="L10" s="242"/>
      <c r="M10" s="242"/>
      <c r="N10" s="242"/>
      <c r="O10" s="242"/>
      <c r="P10" s="242"/>
      <c r="Q10" s="242"/>
      <c r="R10" s="242"/>
    </row>
    <row r="11" spans="1:18" ht="57.75" x14ac:dyDescent="0.25">
      <c r="A11" s="340">
        <v>3</v>
      </c>
      <c r="B11" s="8" t="s">
        <v>62</v>
      </c>
      <c r="C11" s="228">
        <f t="shared" ref="C11:R11" si="0">SUM(C12:C16)</f>
        <v>0</v>
      </c>
      <c r="D11" s="228">
        <f t="shared" si="0"/>
        <v>0</v>
      </c>
      <c r="E11" s="228">
        <f t="shared" si="0"/>
        <v>0</v>
      </c>
      <c r="F11" s="228">
        <f t="shared" si="0"/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 t="shared" si="0"/>
        <v>0</v>
      </c>
      <c r="K11" s="228">
        <f t="shared" si="0"/>
        <v>0</v>
      </c>
      <c r="L11" s="228">
        <f t="shared" si="0"/>
        <v>0</v>
      </c>
      <c r="M11" s="228">
        <f t="shared" si="0"/>
        <v>0</v>
      </c>
      <c r="N11" s="228">
        <f t="shared" si="0"/>
        <v>0</v>
      </c>
      <c r="O11" s="228">
        <f t="shared" si="0"/>
        <v>0</v>
      </c>
      <c r="P11" s="228">
        <f t="shared" si="0"/>
        <v>0</v>
      </c>
      <c r="Q11" s="228">
        <f t="shared" si="0"/>
        <v>0</v>
      </c>
      <c r="R11" s="228">
        <f t="shared" si="0"/>
        <v>0</v>
      </c>
    </row>
    <row r="12" spans="1:18" x14ac:dyDescent="0.25">
      <c r="A12" s="340"/>
      <c r="B12" s="81" t="s">
        <v>48</v>
      </c>
      <c r="C12" s="244"/>
      <c r="D12" s="244"/>
      <c r="E12" s="244"/>
      <c r="F12" s="244"/>
      <c r="G12" s="244"/>
      <c r="H12" s="244"/>
      <c r="I12" s="241"/>
      <c r="J12" s="244"/>
      <c r="K12" s="242"/>
      <c r="L12" s="242"/>
      <c r="M12" s="242"/>
      <c r="N12" s="242"/>
      <c r="O12" s="242"/>
      <c r="P12" s="242"/>
      <c r="Q12" s="242"/>
      <c r="R12" s="242"/>
    </row>
    <row r="13" spans="1:18" x14ac:dyDescent="0.25">
      <c r="A13" s="340"/>
      <c r="B13" s="81" t="s">
        <v>49</v>
      </c>
      <c r="C13" s="244"/>
      <c r="D13" s="244"/>
      <c r="E13" s="244"/>
      <c r="F13" s="244"/>
      <c r="G13" s="244"/>
      <c r="H13" s="244"/>
      <c r="I13" s="241"/>
      <c r="J13" s="244"/>
      <c r="K13" s="242"/>
      <c r="L13" s="242"/>
      <c r="M13" s="242"/>
      <c r="N13" s="242"/>
      <c r="O13" s="242"/>
      <c r="P13" s="242"/>
      <c r="Q13" s="242"/>
      <c r="R13" s="242"/>
    </row>
    <row r="14" spans="1:18" x14ac:dyDescent="0.25">
      <c r="A14" s="340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 x14ac:dyDescent="0.25">
      <c r="A15" s="340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 x14ac:dyDescent="0.25">
      <c r="A16" s="340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 x14ac:dyDescent="0.2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 x14ac:dyDescent="0.25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 x14ac:dyDescent="0.25">
      <c r="A19" s="105">
        <v>6</v>
      </c>
      <c r="B19" s="39" t="s">
        <v>11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42"/>
      <c r="M19" s="242"/>
      <c r="N19" s="242"/>
      <c r="O19" s="242"/>
      <c r="P19" s="242"/>
      <c r="Q19" s="242"/>
      <c r="R19" s="242"/>
    </row>
    <row r="20" spans="1:19" ht="29.25" x14ac:dyDescent="0.25">
      <c r="A20" s="340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 x14ac:dyDescent="0.25">
      <c r="A21" s="340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 x14ac:dyDescent="0.25">
      <c r="A22" s="340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 x14ac:dyDescent="0.25">
      <c r="A23" s="340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 x14ac:dyDescent="0.25">
      <c r="A24" s="340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 x14ac:dyDescent="0.25">
      <c r="A25" s="40">
        <v>8</v>
      </c>
      <c r="B25" s="49" t="s">
        <v>41</v>
      </c>
      <c r="C25" s="245">
        <f t="shared" ref="C25:R25" si="2">C9+C10+C11+C17+C18+C19+C20</f>
        <v>0</v>
      </c>
      <c r="D25" s="245">
        <f t="shared" si="2"/>
        <v>0</v>
      </c>
      <c r="E25" s="245">
        <f t="shared" si="2"/>
        <v>0</v>
      </c>
      <c r="F25" s="245">
        <f t="shared" si="2"/>
        <v>0</v>
      </c>
      <c r="G25" s="245">
        <f t="shared" si="2"/>
        <v>0</v>
      </c>
      <c r="H25" s="245">
        <f t="shared" si="2"/>
        <v>0</v>
      </c>
      <c r="I25" s="245">
        <f t="shared" si="2"/>
        <v>0</v>
      </c>
      <c r="J25" s="245">
        <f t="shared" si="2"/>
        <v>0</v>
      </c>
      <c r="K25" s="245">
        <f t="shared" si="2"/>
        <v>0</v>
      </c>
      <c r="L25" s="245">
        <f t="shared" si="2"/>
        <v>0</v>
      </c>
      <c r="M25" s="245">
        <f t="shared" si="2"/>
        <v>0</v>
      </c>
      <c r="N25" s="245">
        <f t="shared" si="2"/>
        <v>0</v>
      </c>
      <c r="O25" s="245">
        <f t="shared" si="2"/>
        <v>0</v>
      </c>
      <c r="P25" s="245">
        <f t="shared" si="2"/>
        <v>0</v>
      </c>
      <c r="Q25" s="245">
        <f t="shared" si="2"/>
        <v>0</v>
      </c>
      <c r="R25" s="245">
        <f t="shared" si="2"/>
        <v>0</v>
      </c>
    </row>
  </sheetData>
  <sheetProtection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tabSelected="1" zoomScale="120" zoomScaleNormal="120" workbookViewId="0">
      <selection activeCell="T14" sqref="T14"/>
    </sheetView>
  </sheetViews>
  <sheetFormatPr defaultColWidth="9.140625" defaultRowHeight="15" x14ac:dyDescent="0.25"/>
  <cols>
    <col min="1" max="1" width="4.5703125" style="256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66" t="s">
        <v>79</v>
      </c>
      <c r="B2" s="366"/>
      <c r="C2" s="250"/>
      <c r="D2" s="250"/>
      <c r="E2" s="406">
        <f>+'Т1 - број запослених'!C2:L2</f>
        <v>0</v>
      </c>
      <c r="F2" s="406"/>
      <c r="G2" s="406"/>
      <c r="H2" s="406"/>
      <c r="I2" s="406"/>
      <c r="J2" s="406"/>
      <c r="K2" s="406"/>
      <c r="L2" s="406"/>
      <c r="M2" s="406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7"/>
      <c r="C5" s="257"/>
      <c r="D5" s="257"/>
      <c r="W5" s="287" t="s">
        <v>121</v>
      </c>
    </row>
    <row r="6" spans="1:23" ht="15" customHeight="1" x14ac:dyDescent="0.25">
      <c r="A6" s="393" t="s">
        <v>2</v>
      </c>
      <c r="B6" s="407" t="s">
        <v>0</v>
      </c>
      <c r="C6" s="408" t="s">
        <v>165</v>
      </c>
      <c r="D6" s="408" t="s">
        <v>166</v>
      </c>
      <c r="E6" s="408" t="s">
        <v>167</v>
      </c>
      <c r="F6" s="408" t="s">
        <v>168</v>
      </c>
      <c r="G6" s="402" t="s">
        <v>169</v>
      </c>
      <c r="H6" s="402" t="s">
        <v>170</v>
      </c>
      <c r="I6" s="402" t="s">
        <v>171</v>
      </c>
      <c r="J6" s="402" t="s">
        <v>172</v>
      </c>
      <c r="K6" s="403" t="s">
        <v>173</v>
      </c>
      <c r="L6" s="403" t="s">
        <v>174</v>
      </c>
      <c r="M6" s="401" t="s">
        <v>175</v>
      </c>
      <c r="N6" s="401" t="s">
        <v>176</v>
      </c>
      <c r="O6" s="397" t="s">
        <v>177</v>
      </c>
      <c r="P6" s="397" t="s">
        <v>178</v>
      </c>
      <c r="Q6" s="400" t="s">
        <v>179</v>
      </c>
      <c r="R6" s="400" t="s">
        <v>180</v>
      </c>
      <c r="S6" s="389" t="s">
        <v>181</v>
      </c>
      <c r="T6" s="389" t="s">
        <v>182</v>
      </c>
      <c r="U6" s="392" t="s">
        <v>183</v>
      </c>
      <c r="V6" s="392" t="s">
        <v>184</v>
      </c>
      <c r="W6" s="385" t="s">
        <v>107</v>
      </c>
    </row>
    <row r="7" spans="1:23" ht="15" customHeight="1" x14ac:dyDescent="0.25">
      <c r="A7" s="393"/>
      <c r="B7" s="407"/>
      <c r="C7" s="408"/>
      <c r="D7" s="408"/>
      <c r="E7" s="408"/>
      <c r="F7" s="408"/>
      <c r="G7" s="402"/>
      <c r="H7" s="402"/>
      <c r="I7" s="402"/>
      <c r="J7" s="402"/>
      <c r="K7" s="404"/>
      <c r="L7" s="404"/>
      <c r="M7" s="401"/>
      <c r="N7" s="401"/>
      <c r="O7" s="398"/>
      <c r="P7" s="398"/>
      <c r="Q7" s="400"/>
      <c r="R7" s="400"/>
      <c r="S7" s="390"/>
      <c r="T7" s="390"/>
      <c r="U7" s="392"/>
      <c r="V7" s="392"/>
      <c r="W7" s="386"/>
    </row>
    <row r="8" spans="1:23" s="46" customFormat="1" ht="84" customHeight="1" x14ac:dyDescent="0.25">
      <c r="A8" s="393"/>
      <c r="B8" s="407"/>
      <c r="C8" s="408"/>
      <c r="D8" s="408"/>
      <c r="E8" s="408"/>
      <c r="F8" s="408"/>
      <c r="G8" s="402"/>
      <c r="H8" s="402"/>
      <c r="I8" s="402"/>
      <c r="J8" s="402"/>
      <c r="K8" s="405"/>
      <c r="L8" s="405"/>
      <c r="M8" s="401"/>
      <c r="N8" s="401"/>
      <c r="O8" s="399"/>
      <c r="P8" s="399"/>
      <c r="Q8" s="400"/>
      <c r="R8" s="400"/>
      <c r="S8" s="391"/>
      <c r="T8" s="391"/>
      <c r="U8" s="392"/>
      <c r="V8" s="392"/>
      <c r="W8" s="387"/>
    </row>
    <row r="9" spans="1:23" x14ac:dyDescent="0.25">
      <c r="A9" s="258">
        <v>1</v>
      </c>
      <c r="B9" s="283" t="s">
        <v>123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</row>
    <row r="10" spans="1:23" x14ac:dyDescent="0.25">
      <c r="A10" s="393">
        <v>2</v>
      </c>
      <c r="B10" s="283" t="s">
        <v>118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</row>
    <row r="11" spans="1:23" x14ac:dyDescent="0.25">
      <c r="A11" s="393"/>
      <c r="B11" s="274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23" x14ac:dyDescent="0.25">
      <c r="A12" s="393"/>
      <c r="B12" s="274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23" x14ac:dyDescent="0.25">
      <c r="A13" s="393"/>
      <c r="B13" s="274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23" x14ac:dyDescent="0.25">
      <c r="A14" s="393"/>
      <c r="B14" s="274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</row>
    <row r="15" spans="1:23" x14ac:dyDescent="0.25">
      <c r="A15" s="393"/>
      <c r="B15" s="274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</row>
    <row r="16" spans="1:23" x14ac:dyDescent="0.25">
      <c r="A16" s="393"/>
      <c r="B16" s="280" t="s">
        <v>108</v>
      </c>
      <c r="C16" s="276">
        <f>SUM(C11:C15)</f>
        <v>0</v>
      </c>
      <c r="D16" s="276">
        <f>SUM(D11:D15)</f>
        <v>0</v>
      </c>
      <c r="E16" s="276">
        <f>SUM(E11:E15)</f>
        <v>0</v>
      </c>
      <c r="F16" s="276">
        <f t="shared" ref="F16:W16" si="0">SUM(F11:F15)</f>
        <v>0</v>
      </c>
      <c r="G16" s="276">
        <f t="shared" si="0"/>
        <v>0</v>
      </c>
      <c r="H16" s="276">
        <f t="shared" si="0"/>
        <v>0</v>
      </c>
      <c r="I16" s="276">
        <f t="shared" si="0"/>
        <v>0</v>
      </c>
      <c r="J16" s="276">
        <f t="shared" si="0"/>
        <v>0</v>
      </c>
      <c r="K16" s="276">
        <f t="shared" si="0"/>
        <v>0</v>
      </c>
      <c r="L16" s="276">
        <f t="shared" si="0"/>
        <v>0</v>
      </c>
      <c r="M16" s="276">
        <f t="shared" si="0"/>
        <v>0</v>
      </c>
      <c r="N16" s="276">
        <f t="shared" si="0"/>
        <v>0</v>
      </c>
      <c r="O16" s="276">
        <f t="shared" si="0"/>
        <v>0</v>
      </c>
      <c r="P16" s="276">
        <f t="shared" si="0"/>
        <v>0</v>
      </c>
      <c r="Q16" s="276">
        <f t="shared" si="0"/>
        <v>0</v>
      </c>
      <c r="R16" s="276">
        <f t="shared" si="0"/>
        <v>0</v>
      </c>
      <c r="S16" s="276">
        <f>SUM(S11:S15)</f>
        <v>0</v>
      </c>
      <c r="T16" s="276">
        <f>SUM(T11:T15)</f>
        <v>0</v>
      </c>
      <c r="U16" s="276">
        <f>SUM(U11:U15)</f>
        <v>0</v>
      </c>
      <c r="V16" s="276">
        <f>SUM(V11:V15)</f>
        <v>0</v>
      </c>
      <c r="W16" s="276">
        <f t="shared" si="0"/>
        <v>0</v>
      </c>
    </row>
    <row r="17" spans="1:23" ht="32.25" x14ac:dyDescent="0.25">
      <c r="A17" s="393">
        <v>3</v>
      </c>
      <c r="B17" s="279" t="s">
        <v>119</v>
      </c>
      <c r="C17" s="285"/>
      <c r="D17" s="285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</row>
    <row r="18" spans="1:23" x14ac:dyDescent="0.25">
      <c r="A18" s="393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</row>
    <row r="19" spans="1:23" x14ac:dyDescent="0.25">
      <c r="A19" s="393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3" x14ac:dyDescent="0.25">
      <c r="A20" s="393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</row>
    <row r="21" spans="1:23" x14ac:dyDescent="0.25">
      <c r="A21" s="393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</row>
    <row r="22" spans="1:23" x14ac:dyDescent="0.25">
      <c r="A22" s="393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</row>
    <row r="23" spans="1:23" x14ac:dyDescent="0.25">
      <c r="A23" s="393"/>
      <c r="B23" s="279" t="s">
        <v>109</v>
      </c>
      <c r="C23" s="275">
        <f t="shared" ref="C23:W23" si="1">SUM(C18:C22)</f>
        <v>0</v>
      </c>
      <c r="D23" s="275">
        <f t="shared" si="1"/>
        <v>0</v>
      </c>
      <c r="E23" s="275">
        <f t="shared" si="1"/>
        <v>0</v>
      </c>
      <c r="F23" s="275">
        <f t="shared" si="1"/>
        <v>0</v>
      </c>
      <c r="G23" s="275">
        <f t="shared" si="1"/>
        <v>0</v>
      </c>
      <c r="H23" s="275">
        <f t="shared" si="1"/>
        <v>0</v>
      </c>
      <c r="I23" s="275">
        <f t="shared" si="1"/>
        <v>0</v>
      </c>
      <c r="J23" s="275">
        <f t="shared" si="1"/>
        <v>0</v>
      </c>
      <c r="K23" s="275">
        <f t="shared" si="1"/>
        <v>0</v>
      </c>
      <c r="L23" s="275">
        <f t="shared" si="1"/>
        <v>0</v>
      </c>
      <c r="M23" s="275">
        <f t="shared" si="1"/>
        <v>0</v>
      </c>
      <c r="N23" s="275">
        <f t="shared" si="1"/>
        <v>0</v>
      </c>
      <c r="O23" s="275">
        <f t="shared" si="1"/>
        <v>0</v>
      </c>
      <c r="P23" s="275">
        <f t="shared" si="1"/>
        <v>0</v>
      </c>
      <c r="Q23" s="275">
        <f t="shared" si="1"/>
        <v>0</v>
      </c>
      <c r="R23" s="275">
        <f t="shared" si="1"/>
        <v>0</v>
      </c>
      <c r="S23" s="275"/>
      <c r="T23" s="275"/>
      <c r="U23" s="275"/>
      <c r="V23" s="275"/>
      <c r="W23" s="275">
        <f t="shared" si="1"/>
        <v>0</v>
      </c>
    </row>
    <row r="24" spans="1:23" x14ac:dyDescent="0.25">
      <c r="A24" s="258">
        <v>4</v>
      </c>
      <c r="B24" s="280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</row>
    <row r="25" spans="1:23" x14ac:dyDescent="0.25">
      <c r="A25" s="258">
        <v>5</v>
      </c>
      <c r="B25" s="280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</row>
    <row r="26" spans="1:23" ht="30" x14ac:dyDescent="0.25">
      <c r="A26" s="260">
        <v>6</v>
      </c>
      <c r="B26" s="282" t="s">
        <v>43</v>
      </c>
      <c r="C26" s="261">
        <f t="shared" ref="C26:W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/>
      <c r="T26" s="261"/>
      <c r="U26" s="261"/>
      <c r="V26" s="261"/>
      <c r="W26" s="261">
        <f t="shared" si="2"/>
        <v>0</v>
      </c>
    </row>
    <row r="27" spans="1:23" ht="23.25" x14ac:dyDescent="0.25">
      <c r="A27" s="394">
        <v>7</v>
      </c>
      <c r="B27" s="281" t="s">
        <v>120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</row>
    <row r="28" spans="1:23" x14ac:dyDescent="0.25">
      <c r="A28" s="394"/>
      <c r="B28" s="277" t="s">
        <v>48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</row>
    <row r="29" spans="1:23" x14ac:dyDescent="0.25">
      <c r="A29" s="394"/>
      <c r="B29" s="277" t="s">
        <v>49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</row>
    <row r="30" spans="1:23" x14ac:dyDescent="0.25">
      <c r="A30" s="394"/>
      <c r="B30" s="277" t="s">
        <v>50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</row>
    <row r="31" spans="1:23" x14ac:dyDescent="0.25">
      <c r="A31" s="394"/>
      <c r="B31" s="277" t="s">
        <v>51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</row>
    <row r="32" spans="1:23" x14ac:dyDescent="0.25">
      <c r="A32" s="394"/>
      <c r="B32" s="277" t="s">
        <v>52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</row>
    <row r="33" spans="1:23" x14ac:dyDescent="0.25">
      <c r="A33" s="394"/>
      <c r="B33" s="277" t="s">
        <v>110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</row>
    <row r="34" spans="1:23" x14ac:dyDescent="0.25">
      <c r="A34" s="394"/>
      <c r="B34" s="277" t="s">
        <v>111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</row>
    <row r="35" spans="1:23" x14ac:dyDescent="0.25">
      <c r="A35" s="394"/>
      <c r="B35" s="277" t="s">
        <v>112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</row>
    <row r="36" spans="1:23" x14ac:dyDescent="0.25">
      <c r="A36" s="394"/>
      <c r="B36" s="277" t="s">
        <v>113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</row>
    <row r="37" spans="1:23" x14ac:dyDescent="0.25">
      <c r="A37" s="394"/>
      <c r="B37" s="277" t="s">
        <v>114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</row>
    <row r="38" spans="1:23" x14ac:dyDescent="0.25">
      <c r="A38" s="394"/>
      <c r="B38" s="262" t="s">
        <v>115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Q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/>
      <c r="T38" s="263"/>
      <c r="U38" s="263"/>
      <c r="V38" s="263"/>
      <c r="W38" s="263">
        <f>SUM(W28:W37)</f>
        <v>0</v>
      </c>
    </row>
    <row r="39" spans="1:23" x14ac:dyDescent="0.25">
      <c r="A39" s="395">
        <v>8</v>
      </c>
      <c r="B39" s="396" t="s">
        <v>116</v>
      </c>
      <c r="C39" s="388">
        <f>C26+C38</f>
        <v>0</v>
      </c>
      <c r="D39" s="388">
        <f>D26+D38</f>
        <v>0</v>
      </c>
      <c r="E39" s="388">
        <f t="shared" ref="E39:N39" si="4">E26+E38</f>
        <v>0</v>
      </c>
      <c r="F39" s="388">
        <f t="shared" si="4"/>
        <v>0</v>
      </c>
      <c r="G39" s="388">
        <f t="shared" si="4"/>
        <v>0</v>
      </c>
      <c r="H39" s="388">
        <f t="shared" si="4"/>
        <v>0</v>
      </c>
      <c r="I39" s="388">
        <f t="shared" si="4"/>
        <v>0</v>
      </c>
      <c r="J39" s="388">
        <f t="shared" si="4"/>
        <v>0</v>
      </c>
      <c r="K39" s="388">
        <f t="shared" si="4"/>
        <v>0</v>
      </c>
      <c r="L39" s="388">
        <f t="shared" si="4"/>
        <v>0</v>
      </c>
      <c r="M39" s="388">
        <f t="shared" si="4"/>
        <v>0</v>
      </c>
      <c r="N39" s="388">
        <f t="shared" si="4"/>
        <v>0</v>
      </c>
      <c r="O39" s="388">
        <f t="shared" ref="O39:Q39" si="5">O26+O38</f>
        <v>0</v>
      </c>
      <c r="P39" s="388">
        <f t="shared" si="5"/>
        <v>0</v>
      </c>
      <c r="Q39" s="388">
        <f t="shared" si="5"/>
        <v>0</v>
      </c>
      <c r="R39" s="388">
        <f>R26+R38</f>
        <v>0</v>
      </c>
      <c r="S39" s="286"/>
      <c r="T39" s="286"/>
      <c r="U39" s="286"/>
      <c r="V39" s="286"/>
      <c r="W39" s="388">
        <f>W26+W38</f>
        <v>0</v>
      </c>
    </row>
    <row r="40" spans="1:23" x14ac:dyDescent="0.25">
      <c r="A40" s="395"/>
      <c r="B40" s="396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286"/>
      <c r="T40" s="286"/>
      <c r="U40" s="286"/>
      <c r="V40" s="286"/>
      <c r="W40" s="388"/>
    </row>
    <row r="42" spans="1:23" ht="18.75" x14ac:dyDescent="0.3">
      <c r="B42" s="264" t="s">
        <v>117</v>
      </c>
      <c r="C42" s="264"/>
      <c r="D42" s="264"/>
      <c r="E42" s="264"/>
      <c r="F42" s="265"/>
      <c r="G42" s="265"/>
      <c r="H42" s="265"/>
      <c r="I42" s="265"/>
      <c r="J42" s="265"/>
    </row>
    <row r="43" spans="1:23" x14ac:dyDescent="0.25">
      <c r="B43" s="266"/>
      <c r="C43" s="266"/>
      <c r="D43" s="266"/>
      <c r="E43" s="266"/>
      <c r="F43" s="267"/>
      <c r="G43" s="267"/>
      <c r="H43" s="267"/>
      <c r="I43" s="267"/>
      <c r="J43" s="267"/>
    </row>
  </sheetData>
  <sheetProtection formatColumns="0" formatRows="0" insertRows="0"/>
  <mergeCells count="47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0:A16"/>
    <mergeCell ref="I6:I8"/>
    <mergeCell ref="J6:J8"/>
    <mergeCell ref="K6:K8"/>
    <mergeCell ref="L6:L8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7:A23"/>
    <mergeCell ref="A27:A38"/>
    <mergeCell ref="A39:A40"/>
    <mergeCell ref="B39:B40"/>
    <mergeCell ref="C39:C40"/>
    <mergeCell ref="M39:M40"/>
    <mergeCell ref="N39:N40"/>
    <mergeCell ref="O39:O40"/>
    <mergeCell ref="Q39:Q40"/>
    <mergeCell ref="R39:R40"/>
    <mergeCell ref="W6:W8"/>
    <mergeCell ref="W39:W40"/>
    <mergeCell ref="S6:S8"/>
    <mergeCell ref="T6:T8"/>
    <mergeCell ref="U6:U8"/>
    <mergeCell ref="V6:V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Ljiljana Manojlovic</cp:lastModifiedBy>
  <cp:lastPrinted>2017-10-29T16:05:30Z</cp:lastPrinted>
  <dcterms:created xsi:type="dcterms:W3CDTF">2015-10-27T15:40:46Z</dcterms:created>
  <dcterms:modified xsi:type="dcterms:W3CDTF">2018-11-01T14:49:19Z</dcterms:modified>
</cp:coreProperties>
</file>